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akova\Desktop\"/>
    </mc:Choice>
  </mc:AlternateContent>
  <xr:revisionPtr revIDLastSave="0" documentId="8_{0F3D0483-7F57-42F5-AE33-85BE1E007FEC}" xr6:coauthVersionLast="47" xr6:coauthVersionMax="47" xr10:uidLastSave="{00000000-0000-0000-0000-000000000000}"/>
  <bookViews>
    <workbookView xWindow="-120" yWindow="-120" windowWidth="29040" windowHeight="15840" activeTab="5" xr2:uid="{889B1777-7DC4-434C-AA3C-1B4A7BE706EB}"/>
  </bookViews>
  <sheets>
    <sheet name="МАРФИНО" sheetId="1" r:id="rId1"/>
    <sheet name="ЗВГ" sheetId="2" r:id="rId2"/>
    <sheet name="СВС" sheetId="3" r:id="rId3"/>
    <sheet name="СЛОБОДКА" sheetId="4" r:id="rId4"/>
    <sheet name="ГОРКИ" sheetId="5" r:id="rId5"/>
    <sheet name="ПОДМОСКОВЬЕ" sheetId="6" r:id="rId6"/>
    <sheet name="БОРОВОЕ" sheetId="7" r:id="rId7"/>
  </sheets>
  <externalReferences>
    <externalReference r:id="rId8"/>
  </externalReferences>
  <definedNames>
    <definedName name="TYPEROOM_TXT">#REF!</definedName>
    <definedName name="_xlnm.Print_Area" localSheetId="6">БОРОВОЕ!$A$1:$J$19</definedName>
    <definedName name="_xlnm.Print_Area" localSheetId="1">ЗВГ!$A$1:$O$24</definedName>
    <definedName name="_xlnm.Print_Area" localSheetId="0">МАРФИНО!$A$1:$M$28</definedName>
    <definedName name="_xlnm.Print_Area" localSheetId="5">ПОДМОСКОВЬЕ!$A$1:$J$21</definedName>
    <definedName name="_xlnm.Print_Area" localSheetId="2">СВС!$A$1:$M$21</definedName>
    <definedName name="_xlnm.Print_Area" localSheetId="3">СЛОБОДКА!$A$1:$M$20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G14" i="7"/>
  <c r="E14" i="7"/>
  <c r="D14" i="7"/>
  <c r="B14" i="7"/>
  <c r="I13" i="7"/>
  <c r="G13" i="7"/>
  <c r="E13" i="7"/>
  <c r="B13" i="7"/>
  <c r="D13" i="7" s="1"/>
  <c r="I12" i="7"/>
  <c r="G12" i="7"/>
  <c r="E12" i="7"/>
  <c r="B12" i="7"/>
  <c r="D12" i="7" s="1"/>
  <c r="I11" i="7"/>
  <c r="G11" i="7"/>
  <c r="E11" i="7"/>
  <c r="B11" i="7"/>
  <c r="D11" i="7" s="1"/>
  <c r="I10" i="7"/>
  <c r="G10" i="7"/>
  <c r="E10" i="7"/>
  <c r="B10" i="7"/>
  <c r="D10" i="7" s="1"/>
  <c r="B9" i="7"/>
  <c r="I17" i="6"/>
  <c r="G17" i="6"/>
  <c r="E17" i="6"/>
  <c r="B17" i="6"/>
  <c r="I16" i="6"/>
  <c r="G16" i="6"/>
  <c r="E16" i="6"/>
  <c r="B16" i="6"/>
  <c r="D16" i="6" s="1"/>
  <c r="I15" i="6"/>
  <c r="G15" i="6"/>
  <c r="E15" i="6"/>
  <c r="B15" i="6"/>
  <c r="D15" i="6" s="1"/>
  <c r="I14" i="6"/>
  <c r="G14" i="6"/>
  <c r="E14" i="6"/>
  <c r="B14" i="6"/>
  <c r="D14" i="6" s="1"/>
  <c r="I13" i="6"/>
  <c r="G13" i="6"/>
  <c r="E13" i="6"/>
  <c r="B13" i="6"/>
  <c r="D13" i="6" s="1"/>
  <c r="I12" i="6"/>
  <c r="G12" i="6"/>
  <c r="E12" i="6"/>
  <c r="B12" i="6"/>
  <c r="D12" i="6" s="1"/>
  <c r="I11" i="6"/>
  <c r="G11" i="6"/>
  <c r="E11" i="6"/>
  <c r="B11" i="6"/>
  <c r="D11" i="6" s="1"/>
  <c r="B10" i="6"/>
  <c r="B9" i="6"/>
  <c r="H13" i="5"/>
  <c r="B13" i="5"/>
  <c r="E13" i="5" s="1"/>
  <c r="L12" i="5"/>
  <c r="H12" i="5"/>
  <c r="B12" i="5"/>
  <c r="E12" i="5" s="1"/>
  <c r="G12" i="5" s="1"/>
  <c r="L11" i="5"/>
  <c r="J11" i="5"/>
  <c r="H11" i="5"/>
  <c r="B11" i="5"/>
  <c r="D11" i="5" s="1"/>
  <c r="J10" i="5"/>
  <c r="H10" i="5"/>
  <c r="B10" i="5"/>
  <c r="D10" i="5" s="1"/>
  <c r="B9" i="5"/>
  <c r="E9" i="5" s="1"/>
  <c r="L14" i="4"/>
  <c r="J14" i="4"/>
  <c r="H14" i="4"/>
  <c r="F14" i="4"/>
  <c r="D14" i="4"/>
  <c r="B14" i="4"/>
  <c r="E14" i="4" s="1"/>
  <c r="G14" i="4" s="1"/>
  <c r="L13" i="4"/>
  <c r="J13" i="4"/>
  <c r="H13" i="4"/>
  <c r="F13" i="4"/>
  <c r="E13" i="4"/>
  <c r="G13" i="4" s="1"/>
  <c r="B13" i="4"/>
  <c r="D13" i="4" s="1"/>
  <c r="L12" i="4"/>
  <c r="J12" i="4"/>
  <c r="H12" i="4"/>
  <c r="B12" i="4"/>
  <c r="E12" i="4" s="1"/>
  <c r="G12" i="4" s="1"/>
  <c r="L11" i="4"/>
  <c r="J11" i="4"/>
  <c r="H11" i="4"/>
  <c r="B11" i="4"/>
  <c r="D11" i="4" s="1"/>
  <c r="B10" i="4"/>
  <c r="E10" i="4" s="1"/>
  <c r="A10" i="4"/>
  <c r="B9" i="4"/>
  <c r="E9" i="4" s="1"/>
  <c r="A9" i="4"/>
  <c r="L15" i="3"/>
  <c r="J15" i="3"/>
  <c r="H15" i="3"/>
  <c r="F15" i="3"/>
  <c r="B15" i="3"/>
  <c r="E15" i="3" s="1"/>
  <c r="G15" i="3" s="1"/>
  <c r="A15" i="3"/>
  <c r="L14" i="3"/>
  <c r="J14" i="3"/>
  <c r="H14" i="3"/>
  <c r="F14" i="3"/>
  <c r="D14" i="3"/>
  <c r="B14" i="3"/>
  <c r="E14" i="3" s="1"/>
  <c r="G14" i="3" s="1"/>
  <c r="A14" i="3"/>
  <c r="L13" i="3"/>
  <c r="J13" i="3"/>
  <c r="H13" i="3"/>
  <c r="F13" i="3"/>
  <c r="B13" i="3"/>
  <c r="E13" i="3" s="1"/>
  <c r="G13" i="3" s="1"/>
  <c r="A13" i="3"/>
  <c r="L12" i="3"/>
  <c r="J12" i="3"/>
  <c r="F12" i="3"/>
  <c r="B12" i="3"/>
  <c r="D12" i="3" s="1"/>
  <c r="A12" i="3"/>
  <c r="L11" i="3"/>
  <c r="J11" i="3"/>
  <c r="I11" i="3"/>
  <c r="H11" i="3"/>
  <c r="B11" i="3"/>
  <c r="E11" i="3" s="1"/>
  <c r="G11" i="3" s="1"/>
  <c r="A11" i="3"/>
  <c r="L10" i="3"/>
  <c r="J10" i="3"/>
  <c r="H10" i="3"/>
  <c r="B10" i="3"/>
  <c r="D10" i="3" s="1"/>
  <c r="B9" i="3"/>
  <c r="E9" i="3" s="1"/>
  <c r="A9" i="3"/>
  <c r="L16" i="2"/>
  <c r="J16" i="2"/>
  <c r="H16" i="2"/>
  <c r="F16" i="2"/>
  <c r="B16" i="2"/>
  <c r="E16" i="2" s="1"/>
  <c r="G16" i="2" s="1"/>
  <c r="L15" i="2"/>
  <c r="J15" i="2"/>
  <c r="H15" i="2"/>
  <c r="F15" i="2"/>
  <c r="B15" i="2"/>
  <c r="E15" i="2" s="1"/>
  <c r="G15" i="2" s="1"/>
  <c r="L14" i="2"/>
  <c r="J14" i="2"/>
  <c r="H14" i="2"/>
  <c r="F14" i="2"/>
  <c r="B14" i="2"/>
  <c r="E14" i="2" s="1"/>
  <c r="G14" i="2" s="1"/>
  <c r="L13" i="2"/>
  <c r="J13" i="2"/>
  <c r="H13" i="2"/>
  <c r="F13" i="2"/>
  <c r="B13" i="2"/>
  <c r="D13" i="2" s="1"/>
  <c r="L12" i="2"/>
  <c r="J12" i="2"/>
  <c r="H12" i="2"/>
  <c r="F12" i="2"/>
  <c r="B12" i="2"/>
  <c r="E12" i="2" s="1"/>
  <c r="G12" i="2" s="1"/>
  <c r="L11" i="2"/>
  <c r="J11" i="2"/>
  <c r="H11" i="2"/>
  <c r="B11" i="2"/>
  <c r="E11" i="2" s="1"/>
  <c r="G11" i="2" s="1"/>
  <c r="B10" i="2"/>
  <c r="E10" i="2" s="1"/>
  <c r="B9" i="2"/>
  <c r="E9" i="2" s="1"/>
  <c r="L21" i="1"/>
  <c r="K21" i="1"/>
  <c r="J21" i="1"/>
  <c r="I21" i="1"/>
  <c r="H21" i="1"/>
  <c r="B21" i="1"/>
  <c r="E21" i="1" s="1"/>
  <c r="L20" i="1"/>
  <c r="K20" i="1"/>
  <c r="J20" i="1"/>
  <c r="I20" i="1"/>
  <c r="H20" i="1"/>
  <c r="B20" i="1"/>
  <c r="E20" i="1" s="1"/>
  <c r="K19" i="1"/>
  <c r="I19" i="1"/>
  <c r="E19" i="1"/>
  <c r="D19" i="1"/>
  <c r="G19" i="1" s="1"/>
  <c r="L18" i="1"/>
  <c r="K18" i="1"/>
  <c r="J18" i="1"/>
  <c r="I18" i="1"/>
  <c r="H18" i="1"/>
  <c r="E18" i="1"/>
  <c r="D18" i="1"/>
  <c r="G18" i="1" s="1"/>
  <c r="L17" i="1"/>
  <c r="K17" i="1"/>
  <c r="J17" i="1"/>
  <c r="I17" i="1"/>
  <c r="H17" i="1"/>
  <c r="B17" i="1"/>
  <c r="E17" i="1" s="1"/>
  <c r="L16" i="1"/>
  <c r="K16" i="1"/>
  <c r="J16" i="1"/>
  <c r="I16" i="1"/>
  <c r="H16" i="1"/>
  <c r="B16" i="1"/>
  <c r="E16" i="1" s="1"/>
  <c r="L15" i="1"/>
  <c r="K15" i="1"/>
  <c r="J15" i="1"/>
  <c r="I15" i="1"/>
  <c r="H15" i="1"/>
  <c r="B15" i="1"/>
  <c r="D15" i="1" s="1"/>
  <c r="G15" i="1" s="1"/>
  <c r="L14" i="1"/>
  <c r="J14" i="1"/>
  <c r="H14" i="1"/>
  <c r="B14" i="1"/>
  <c r="D14" i="1" s="1"/>
  <c r="G14" i="1" s="1"/>
  <c r="L13" i="1"/>
  <c r="J13" i="1"/>
  <c r="H13" i="1"/>
  <c r="B13" i="1"/>
  <c r="E13" i="1" s="1"/>
  <c r="L12" i="1"/>
  <c r="J12" i="1"/>
  <c r="H12" i="1"/>
  <c r="B12" i="1"/>
  <c r="E12" i="1" s="1"/>
  <c r="B11" i="1"/>
  <c r="E11" i="1" s="1"/>
  <c r="B10" i="1"/>
  <c r="E10" i="1" s="1"/>
  <c r="B9" i="1"/>
  <c r="E9" i="1" s="1"/>
  <c r="D12" i="5" l="1"/>
  <c r="E11" i="5"/>
  <c r="G11" i="5" s="1"/>
  <c r="E10" i="5"/>
  <c r="G10" i="5" s="1"/>
  <c r="D12" i="4"/>
  <c r="E10" i="3"/>
  <c r="G10" i="3" s="1"/>
  <c r="D13" i="3"/>
  <c r="E12" i="3"/>
  <c r="G12" i="3" s="1"/>
  <c r="E13" i="2"/>
  <c r="G13" i="2" s="1"/>
  <c r="D11" i="2"/>
  <c r="D16" i="2"/>
  <c r="E14" i="1"/>
  <c r="D12" i="1"/>
  <c r="G12" i="1" s="1"/>
  <c r="E15" i="1"/>
  <c r="D16" i="1"/>
  <c r="G16" i="1" s="1"/>
  <c r="D17" i="1"/>
  <c r="G17" i="1" s="1"/>
  <c r="D11" i="3"/>
  <c r="E11" i="4"/>
  <c r="G11" i="4" s="1"/>
  <c r="D15" i="3"/>
  <c r="D14" i="2"/>
  <c r="D12" i="2"/>
  <c r="D15" i="2"/>
  <c r="D13" i="1"/>
  <c r="G13" i="1" s="1"/>
  <c r="D20" i="1"/>
  <c r="G20" i="1" s="1"/>
  <c r="D21" i="1"/>
  <c r="G21" i="1" s="1"/>
</calcChain>
</file>

<file path=xl/sharedStrings.xml><?xml version="1.0" encoding="utf-8"?>
<sst xmlns="http://schemas.openxmlformats.org/spreadsheetml/2006/main" count="442" uniqueCount="76">
  <si>
    <t>Прейскурант</t>
  </si>
  <si>
    <t xml:space="preserve">на путевки в филиал клинический санаторий "Марфинский" ФГБУ "СКК "Подмосковье" МО РФ </t>
  </si>
  <si>
    <t xml:space="preserve">         для сторонних организаций и физических лиц (цена из расчета на 1 человека в день, в рублях)</t>
  </si>
  <si>
    <t>в период с 12.01.2026 г. по 30.12.2026 г.</t>
  </si>
  <si>
    <t>Категория номера</t>
  </si>
  <si>
    <t>С лечением в день на чел., руб</t>
  </si>
  <si>
    <t>Без лечения в день на чел., руб</t>
  </si>
  <si>
    <t>Дети</t>
  </si>
  <si>
    <t>Взрослые</t>
  </si>
  <si>
    <t>Взрослые без лечения</t>
  </si>
  <si>
    <t>от 1 до 3 лет</t>
  </si>
  <si>
    <t>от 4 до 10 лет</t>
  </si>
  <si>
    <t>от 11 до 17 лет</t>
  </si>
  <si>
    <t>Основное место</t>
  </si>
  <si>
    <t>Доп. место</t>
  </si>
  <si>
    <t>Один в номере</t>
  </si>
  <si>
    <t xml:space="preserve">Одноместный однокомнатный номер </t>
  </si>
  <si>
    <t>-</t>
  </si>
  <si>
    <t>_</t>
  </si>
  <si>
    <t>Одноместный однокомнатный номер  (улучшенный стандарт)</t>
  </si>
  <si>
    <t xml:space="preserve">Одноместный однокомнатный номер полулюкс (корпус Д-3 (1,3 этаж) </t>
  </si>
  <si>
    <t xml:space="preserve">Двухместный однокомнатный номер </t>
  </si>
  <si>
    <t>Двухместный однокомнатный номер  (улучшенный стандарт)</t>
  </si>
  <si>
    <t>Двухместный однокомнатный номер повышенной комфортности  (Д3, 2 ЭТАЖ)</t>
  </si>
  <si>
    <t xml:space="preserve">Двухместный двухкомнатный номер  </t>
  </si>
  <si>
    <t>Двухместный двухкомнатный номер  (улучшенный стандарт)</t>
  </si>
  <si>
    <t xml:space="preserve">Двухместный двухкомнатный номер полулюкс (корпус Д-3 (1,3 этаж),Усадьба) </t>
  </si>
  <si>
    <t>Двухместный трехкомнатный номер повышенной комфортности (корпус А)</t>
  </si>
  <si>
    <t>Двухместный трехкомнатный номер полулюкс (Усадьба)</t>
  </si>
  <si>
    <t xml:space="preserve">Двухместный двухкомнатный номер люкс </t>
  </si>
  <si>
    <t xml:space="preserve">Двухместный трехкомнатный номер люкс </t>
  </si>
  <si>
    <t>В стоимость путевки с лечением включено:</t>
  </si>
  <si>
    <t>В стоимость путевки без лечения включено:</t>
  </si>
  <si>
    <t>*Посещение бассейна и тренажерного зала (по путевке  - 1 час в день) предоставляется бесплатно (по разрешению врача санатория и в соответствии с графиком лечебно-оздоровительного комплекса)</t>
  </si>
  <si>
    <t>**Дети до 3 лет включительно, не занимающие отдельного места и без предоставления питания, принимаются без оплаты.</t>
  </si>
  <si>
    <t>Проживание, Wi-fi</t>
  </si>
  <si>
    <t>Питание трехразовое заказное</t>
  </si>
  <si>
    <t>Лечение (от 12 дней)</t>
  </si>
  <si>
    <t xml:space="preserve">                на путевки в  филиал клинический санаторий "Звенигородский" ФГБУ СКК "Подмосковье" МО РФ</t>
  </si>
  <si>
    <t xml:space="preserve">Одноместный однокомнатный номер повышенной комфортности </t>
  </si>
  <si>
    <t xml:space="preserve">Двухместный однокомнатный номер повышенной комфортности  </t>
  </si>
  <si>
    <t xml:space="preserve">Двухместный двухкомнатный номер повышенной комфортности </t>
  </si>
  <si>
    <t xml:space="preserve">Двухместный трехкомнатный номер повышенной комфортности  </t>
  </si>
  <si>
    <t>Пользование автостоянкой</t>
  </si>
  <si>
    <t>Посещение тренажерного, игрового зала (в соответствии с графиком работы спортивного комплекса)</t>
  </si>
  <si>
    <t xml:space="preserve">                на путевки в  филиал клинический санаторий "Солнечногорский" ФГБУ СКК "Подмосковье" МО РФ</t>
  </si>
  <si>
    <t>*Посещение бассейна и тренажерного зала (по путевке  - 1 час в день) предоставляется бесплатно (по разрешению врача санатория и в соответствии с графиком работы бассейна)</t>
  </si>
  <si>
    <t xml:space="preserve">                на путевки в  филиал «Санаторий "Слободка" ФГБУ СКК "Подмосковье" МО РФ</t>
  </si>
  <si>
    <t>Двухместный однокомнатный номер полулюкс</t>
  </si>
  <si>
    <t xml:space="preserve">                на путевки в  филиал "Санаторий "Горки" ФГБУ СКК "Подмосковье" МО РФ</t>
  </si>
  <si>
    <t>Одноместный однакомнатный номер</t>
  </si>
  <si>
    <t>Двухместный однакомнатный номер</t>
  </si>
  <si>
    <t>Двухместный однакомнатный номер повышенной комфортности</t>
  </si>
  <si>
    <t>Двухместный двухкомнатный номер повышенной комфортности</t>
  </si>
  <si>
    <t>Четырехместный двухкомнатный номер</t>
  </si>
  <si>
    <t xml:space="preserve">                на путевки в  филиал «Дом отдыха "Подмосковье" ФГБУ СКК "Подмосковье" МО РФ</t>
  </si>
  <si>
    <t>Цена в день на чел., руб.</t>
  </si>
  <si>
    <t xml:space="preserve">Взрослые </t>
  </si>
  <si>
    <t xml:space="preserve">Одноместный однокомнатный номер  </t>
  </si>
  <si>
    <t>Одноместный однокомнатный номер  полулюкс</t>
  </si>
  <si>
    <t xml:space="preserve">Двухместный трехкомнатный номер </t>
  </si>
  <si>
    <t xml:space="preserve">Двухместный двухкомнатный номер  полулюкс </t>
  </si>
  <si>
    <t>Двухместный трехкомнатный номер  полулюкс</t>
  </si>
  <si>
    <t xml:space="preserve">Четырехместный двухкомнатный номер  </t>
  </si>
  <si>
    <t>В стоимость путевки включено:</t>
  </si>
  <si>
    <t>Проживание</t>
  </si>
  <si>
    <t xml:space="preserve">                на путевки в  филиал «База отдыха "Боровое" ФГБУ СКК "Подмосковье" МО РФ</t>
  </si>
  <si>
    <t>Цена  в день на чел., руб.</t>
  </si>
  <si>
    <t>Двухместный однокомнатный номер</t>
  </si>
  <si>
    <t>Двухместный двухкомнатный номер</t>
  </si>
  <si>
    <t>Двухместный двухкомнатный номер люкс</t>
  </si>
  <si>
    <t>Двухместный однокомнатный номер (5-6 КОРПУС)</t>
  </si>
  <si>
    <t>Двухместный двухкомнатный номер (5-6 КОРПУС)</t>
  </si>
  <si>
    <t xml:space="preserve">В стоимость путевки включено:                                                  </t>
  </si>
  <si>
    <t xml:space="preserve">Проживание                                                                                               </t>
  </si>
  <si>
    <t>С 1 МАЯ 2026 ГОДА ЦЕНЫ ЯВЛЯЮТСЯ НЕДЕЙСТВИТЕЛЬНЫМИ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</si>
</sst>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_р_.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name val="Arial Cyr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8" fillId="0" borderId="17" xfId="1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14" fontId="8" fillId="0" borderId="20" xfId="1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14" fontId="8" fillId="0" borderId="17" xfId="1" applyNumberFormat="1" applyFont="1" applyBorder="1" applyAlignment="1">
      <alignment vertical="center" wrapText="1"/>
    </xf>
    <xf numFmtId="14" fontId="8" fillId="0" borderId="25" xfId="1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17" xfId="0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2" fillId="0" borderId="4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7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" fontId="8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vertical="top" wrapText="1"/>
    </xf>
    <xf numFmtId="14" fontId="14" fillId="2" borderId="44" xfId="0" applyNumberFormat="1" applyFont="1" applyFill="1" applyBorder="1" applyAlignment="1">
      <alignment horizontal="left" vertical="center" wrapText="1"/>
    </xf>
    <xf numFmtId="0" fontId="14" fillId="2" borderId="44" xfId="0" applyFont="1" applyFill="1" applyBorder="1" applyAlignment="1">
      <alignment horizontal="left" vertical="center" wrapText="1"/>
    </xf>
    <xf numFmtId="14" fontId="15" fillId="2" borderId="44" xfId="0" applyNumberFormat="1" applyFont="1" applyFill="1" applyBorder="1" applyAlignment="1">
      <alignment horizontal="left" vertical="center" wrapText="1"/>
    </xf>
    <xf numFmtId="14" fontId="15" fillId="2" borderId="45" xfId="0" applyNumberFormat="1" applyFont="1" applyFill="1" applyBorder="1" applyAlignment="1">
      <alignment horizontal="left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8" fillId="0" borderId="44" xfId="0" applyNumberFormat="1" applyFont="1" applyBorder="1" applyAlignment="1">
      <alignment horizontal="left" vertical="center" wrapText="1"/>
    </xf>
    <xf numFmtId="4" fontId="19" fillId="0" borderId="21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4" fontId="19" fillId="0" borderId="22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1" xfId="0" applyNumberFormat="1" applyFont="1" applyBorder="1" applyAlignment="1">
      <alignment horizontal="center" vertical="center" wrapText="1"/>
    </xf>
    <xf numFmtId="4" fontId="9" fillId="0" borderId="46" xfId="0" applyNumberFormat="1" applyFont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4" fontId="19" fillId="0" borderId="47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0" borderId="37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8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" fontId="8" fillId="0" borderId="48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" fontId="8" fillId="0" borderId="28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3" fontId="8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4" fontId="20" fillId="0" borderId="31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" fontId="20" fillId="0" borderId="32" xfId="0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1" fillId="0" borderId="54" xfId="0" applyFont="1" applyBorder="1" applyAlignment="1">
      <alignment vertical="center"/>
    </xf>
    <xf numFmtId="4" fontId="21" fillId="0" borderId="21" xfId="0" applyNumberFormat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4" fontId="21" fillId="0" borderId="41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/>
    </xf>
    <xf numFmtId="4" fontId="21" fillId="2" borderId="11" xfId="0" applyNumberFormat="1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vertical="center" wrapText="1"/>
    </xf>
    <xf numFmtId="0" fontId="21" fillId="2" borderId="20" xfId="0" applyFont="1" applyFill="1" applyBorder="1" applyAlignment="1">
      <alignment vertical="center" wrapText="1"/>
    </xf>
    <xf numFmtId="4" fontId="21" fillId="0" borderId="22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21" fillId="2" borderId="15" xfId="0" applyNumberFormat="1" applyFont="1" applyFill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4" fontId="21" fillId="2" borderId="15" xfId="0" applyNumberFormat="1" applyFont="1" applyFill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" fontId="25" fillId="0" borderId="26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4" fontId="25" fillId="0" borderId="39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1" fillId="0" borderId="44" xfId="0" applyFont="1" applyBorder="1" applyAlignment="1">
      <alignment vertical="center" wrapText="1"/>
    </xf>
    <xf numFmtId="4" fontId="21" fillId="0" borderId="21" xfId="0" applyNumberFormat="1" applyFont="1" applyBorder="1" applyAlignment="1">
      <alignment horizontal="center" vertical="center"/>
    </xf>
    <xf numFmtId="4" fontId="21" fillId="2" borderId="41" xfId="0" applyNumberFormat="1" applyFont="1" applyFill="1" applyBorder="1" applyAlignment="1">
      <alignment horizontal="center" vertical="center"/>
    </xf>
    <xf numFmtId="4" fontId="21" fillId="0" borderId="49" xfId="0" applyNumberFormat="1" applyFont="1" applyBorder="1" applyAlignment="1">
      <alignment horizontal="center" vertical="center" wrapText="1"/>
    </xf>
    <xf numFmtId="4" fontId="21" fillId="0" borderId="46" xfId="0" applyNumberFormat="1" applyFont="1" applyBorder="1" applyAlignment="1">
      <alignment horizontal="center" vertical="center" wrapText="1"/>
    </xf>
    <xf numFmtId="0" fontId="21" fillId="0" borderId="49" xfId="0" applyFont="1" applyBorder="1" applyAlignment="1">
      <alignment vertical="center" wrapText="1"/>
    </xf>
    <xf numFmtId="4" fontId="21" fillId="0" borderId="41" xfId="0" applyNumberFormat="1" applyFont="1" applyBorder="1" applyAlignment="1">
      <alignment horizontal="center" vertical="center"/>
    </xf>
    <xf numFmtId="4" fontId="21" fillId="2" borderId="21" xfId="0" applyNumberFormat="1" applyFont="1" applyFill="1" applyBorder="1" applyAlignment="1">
      <alignment horizontal="center" vertical="center" wrapText="1"/>
    </xf>
    <xf numFmtId="4" fontId="21" fillId="2" borderId="41" xfId="0" applyNumberFormat="1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vertical="center" wrapText="1"/>
    </xf>
    <xf numFmtId="4" fontId="21" fillId="0" borderId="14" xfId="0" applyNumberFormat="1" applyFont="1" applyBorder="1" applyAlignment="1">
      <alignment horizontal="center" vertical="center"/>
    </xf>
    <xf numFmtId="4" fontId="21" fillId="2" borderId="16" xfId="0" applyNumberFormat="1" applyFont="1" applyFill="1" applyBorder="1" applyAlignment="1">
      <alignment horizontal="center" vertical="center"/>
    </xf>
    <xf numFmtId="4" fontId="21" fillId="2" borderId="26" xfId="0" applyNumberFormat="1" applyFont="1" applyFill="1" applyBorder="1" applyAlignment="1">
      <alignment horizontal="center" vertical="center" wrapText="1"/>
    </xf>
    <xf numFmtId="4" fontId="21" fillId="0" borderId="38" xfId="0" applyNumberFormat="1" applyFont="1" applyBorder="1" applyAlignment="1">
      <alignment horizontal="center" vertical="center" wrapText="1"/>
    </xf>
    <xf numFmtId="4" fontId="21" fillId="2" borderId="38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" xfId="1" xr:uid="{B6FDD2CC-A5DB-4231-A6CA-E62B4DD51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0.245\&#1082;&#1086;&#1084;&#1084;&#1077;&#1088;&#1094;&#1080;&#1103;\&#1058;&#1059;&#1056;&#1054;&#1055;&#1045;&#1056;&#1040;&#1058;&#1054;&#1056;&#1067;\2026%20&#1075;&#1086;&#1076;\&#1062;&#1077;&#1085;&#1099;%202026\&#1055;&#1088;&#1080;&#1082;&#1072;&#1079;&#1099;\&#1062;&#1045;&#1053;&#1067;%20&#1050;&#1054;&#1052;&#1052;&#1045;&#1056;&#1062;&#1048;&#1071;%2026%20&#1088;&#1072;&#1089;&#1095;&#1077;&#1090;%20&#1086;&#1090;%2013.10.26.xlsx" TargetMode="External"/><Relationship Id="rId1" Type="http://schemas.openxmlformats.org/officeDocument/2006/relationships/externalLinkPath" Target="file:///\\192.168.40.245\&#1082;&#1086;&#1084;&#1084;&#1077;&#1088;&#1094;&#1080;&#1103;\&#1058;&#1059;&#1056;&#1054;&#1055;&#1045;&#1056;&#1040;&#1058;&#1054;&#1056;&#1067;\2026%20&#1075;&#1086;&#1076;\&#1062;&#1077;&#1085;&#1099;%202026\&#1055;&#1088;&#1080;&#1082;&#1072;&#1079;&#1099;\&#1062;&#1045;&#1053;&#1067;%20&#1050;&#1054;&#1052;&#1052;&#1045;&#1056;&#1062;&#1048;&#1071;%2026%20&#1088;&#1072;&#1089;&#1095;&#1077;&#1090;%20&#1086;&#1090;%2013.10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Л"/>
      <sheetName val="18К"/>
      <sheetName val="комм. взр"/>
      <sheetName val="ДЕТИ"/>
      <sheetName val="МАРФИНО"/>
      <sheetName val="ЗВГ"/>
      <sheetName val="СВС"/>
      <sheetName val="СЛОБОДКА"/>
      <sheetName val="ГОРКИ"/>
      <sheetName val="ПОДМОСКОВЬЕ"/>
      <sheetName val="БОРОВОЕ"/>
    </sheetNames>
    <sheetDataSet>
      <sheetData sheetId="0"/>
      <sheetData sheetId="1"/>
      <sheetData sheetId="2">
        <row r="8">
          <cell r="D8">
            <v>6300</v>
          </cell>
        </row>
        <row r="9">
          <cell r="D9">
            <v>7200</v>
          </cell>
        </row>
        <row r="10">
          <cell r="D10">
            <v>7600</v>
          </cell>
        </row>
        <row r="11">
          <cell r="D11">
            <v>8400</v>
          </cell>
        </row>
        <row r="12">
          <cell r="D12">
            <v>6700</v>
          </cell>
        </row>
        <row r="13">
          <cell r="D13">
            <v>7200</v>
          </cell>
        </row>
        <row r="14">
          <cell r="D14">
            <v>7600</v>
          </cell>
        </row>
        <row r="15">
          <cell r="D15">
            <v>7800</v>
          </cell>
        </row>
        <row r="16">
          <cell r="D16">
            <v>9000</v>
          </cell>
        </row>
        <row r="18">
          <cell r="D18">
            <v>10200</v>
          </cell>
        </row>
        <row r="19">
          <cell r="D19">
            <v>10800</v>
          </cell>
        </row>
        <row r="21">
          <cell r="D21">
            <v>4200</v>
          </cell>
        </row>
        <row r="22">
          <cell r="A22" t="str">
            <v>Одноместный однокомнатный номер</v>
          </cell>
          <cell r="D22">
            <v>4600</v>
          </cell>
        </row>
        <row r="23">
          <cell r="A23" t="str">
            <v>Одноместный однокомнатный номер повышенной комфортности</v>
          </cell>
          <cell r="D23">
            <v>5200</v>
          </cell>
        </row>
        <row r="24">
          <cell r="D24">
            <v>5000</v>
          </cell>
        </row>
        <row r="25">
          <cell r="D25">
            <v>5400</v>
          </cell>
        </row>
        <row r="26">
          <cell r="D26">
            <v>5900</v>
          </cell>
        </row>
        <row r="28">
          <cell r="D28">
            <v>4000</v>
          </cell>
        </row>
        <row r="29">
          <cell r="D29">
            <v>4200</v>
          </cell>
        </row>
        <row r="30">
          <cell r="D30">
            <v>4100</v>
          </cell>
        </row>
        <row r="31">
          <cell r="D31">
            <v>4300</v>
          </cell>
        </row>
        <row r="32">
          <cell r="D32">
            <v>4000</v>
          </cell>
        </row>
        <row r="34">
          <cell r="D34">
            <v>5200</v>
          </cell>
        </row>
        <row r="35">
          <cell r="D35">
            <v>5400</v>
          </cell>
        </row>
        <row r="36">
          <cell r="D36">
            <v>6400</v>
          </cell>
        </row>
        <row r="37">
          <cell r="D37">
            <v>6200</v>
          </cell>
        </row>
        <row r="38">
          <cell r="D38">
            <v>9500</v>
          </cell>
        </row>
        <row r="39">
          <cell r="D39">
            <v>7700</v>
          </cell>
        </row>
        <row r="40">
          <cell r="D40">
            <v>5900</v>
          </cell>
        </row>
        <row r="41">
          <cell r="D41">
            <v>7200</v>
          </cell>
        </row>
        <row r="43">
          <cell r="D43">
            <v>5200</v>
          </cell>
        </row>
        <row r="44">
          <cell r="A44" t="str">
            <v>Одноместный однокомнатный номер повышенной комфортности</v>
          </cell>
          <cell r="D44">
            <v>6600</v>
          </cell>
        </row>
        <row r="45">
          <cell r="A45" t="str">
            <v xml:space="preserve">Двухместный однокомнатный номер повышенной комфортности  </v>
          </cell>
          <cell r="D45">
            <v>5900</v>
          </cell>
        </row>
        <row r="46">
          <cell r="A46" t="str">
            <v xml:space="preserve">Двухместный двухкомнатный номер  </v>
          </cell>
          <cell r="D46">
            <v>5700</v>
          </cell>
        </row>
        <row r="47">
          <cell r="A47" t="str">
            <v xml:space="preserve">Двухместный трехкомнатный номер повышенной комфортности  </v>
          </cell>
          <cell r="D47">
            <v>6200</v>
          </cell>
        </row>
        <row r="48">
          <cell r="A48" t="str">
            <v xml:space="preserve">Двухместный двухкомнатный номер люкс </v>
          </cell>
          <cell r="D48">
            <v>8200</v>
          </cell>
        </row>
        <row r="49">
          <cell r="A49" t="str">
            <v xml:space="preserve">Двухместный трехкомнатный номер люкс </v>
          </cell>
          <cell r="D49">
            <v>8700</v>
          </cell>
        </row>
        <row r="51">
          <cell r="D51">
            <v>3800</v>
          </cell>
        </row>
        <row r="52">
          <cell r="D52">
            <v>3900</v>
          </cell>
        </row>
        <row r="53">
          <cell r="D53">
            <v>5600</v>
          </cell>
        </row>
        <row r="54">
          <cell r="D54">
            <v>4200</v>
          </cell>
        </row>
        <row r="55">
          <cell r="D55">
            <v>5000</v>
          </cell>
        </row>
        <row r="56">
          <cell r="D56">
            <v>5400</v>
          </cell>
        </row>
        <row r="57">
          <cell r="D57">
            <v>6300</v>
          </cell>
        </row>
        <row r="58">
          <cell r="D58">
            <v>6900</v>
          </cell>
        </row>
        <row r="60">
          <cell r="D60">
            <v>3700</v>
          </cell>
        </row>
        <row r="62">
          <cell r="D62">
            <v>3600</v>
          </cell>
        </row>
        <row r="63">
          <cell r="D63">
            <v>3400</v>
          </cell>
        </row>
        <row r="64">
          <cell r="D64">
            <v>3300</v>
          </cell>
        </row>
        <row r="65">
          <cell r="D65">
            <v>3600</v>
          </cell>
        </row>
        <row r="66">
          <cell r="D66">
            <v>3400</v>
          </cell>
        </row>
        <row r="68">
          <cell r="D68">
            <v>3800</v>
          </cell>
        </row>
      </sheetData>
      <sheetData sheetId="3">
        <row r="3">
          <cell r="I3">
            <v>3400</v>
          </cell>
          <cell r="J3">
            <v>3500</v>
          </cell>
          <cell r="K3">
            <v>3700</v>
          </cell>
        </row>
        <row r="4">
          <cell r="I4">
            <v>3500</v>
          </cell>
          <cell r="J4">
            <v>3700</v>
          </cell>
          <cell r="K4">
            <v>3800</v>
          </cell>
        </row>
        <row r="5">
          <cell r="I5">
            <v>3600</v>
          </cell>
          <cell r="J5">
            <v>3800</v>
          </cell>
          <cell r="K5">
            <v>3900</v>
          </cell>
        </row>
        <row r="6">
          <cell r="I6">
            <v>3700</v>
          </cell>
          <cell r="J6">
            <v>3900</v>
          </cell>
          <cell r="K6">
            <v>4000</v>
          </cell>
        </row>
        <row r="7">
          <cell r="I7">
            <v>3800</v>
          </cell>
          <cell r="J7">
            <v>4000</v>
          </cell>
          <cell r="K7">
            <v>4100</v>
          </cell>
        </row>
        <row r="9">
          <cell r="I9">
            <v>4600</v>
          </cell>
          <cell r="J9">
            <v>4800</v>
          </cell>
          <cell r="K9">
            <v>4900</v>
          </cell>
        </row>
        <row r="10">
          <cell r="I10">
            <v>4000</v>
          </cell>
          <cell r="J10">
            <v>4200</v>
          </cell>
          <cell r="K10">
            <v>4300</v>
          </cell>
        </row>
        <row r="11">
          <cell r="I11">
            <v>4800</v>
          </cell>
          <cell r="J11">
            <v>5000</v>
          </cell>
          <cell r="K11">
            <v>5100</v>
          </cell>
        </row>
        <row r="12">
          <cell r="I12">
            <v>5100</v>
          </cell>
          <cell r="J12">
            <v>5300</v>
          </cell>
          <cell r="K12">
            <v>5400</v>
          </cell>
        </row>
        <row r="13">
          <cell r="I13">
            <v>3400</v>
          </cell>
          <cell r="J13">
            <v>3500</v>
          </cell>
        </row>
        <row r="15">
          <cell r="I15">
            <v>3000</v>
          </cell>
          <cell r="J15">
            <v>3200</v>
          </cell>
          <cell r="K15">
            <v>3300</v>
          </cell>
        </row>
        <row r="16">
          <cell r="I16">
            <v>3200</v>
          </cell>
          <cell r="J16">
            <v>3400</v>
          </cell>
          <cell r="K16">
            <v>3500</v>
          </cell>
        </row>
        <row r="17">
          <cell r="I17">
            <v>3400</v>
          </cell>
          <cell r="J17">
            <v>3600</v>
          </cell>
          <cell r="K17">
            <v>3700</v>
          </cell>
        </row>
        <row r="18">
          <cell r="I18">
            <v>3600</v>
          </cell>
          <cell r="J18">
            <v>3800</v>
          </cell>
          <cell r="K18">
            <v>3900</v>
          </cell>
        </row>
        <row r="21">
          <cell r="I21">
            <v>2600</v>
          </cell>
          <cell r="J21">
            <v>2700</v>
          </cell>
        </row>
        <row r="22">
          <cell r="I22">
            <v>2600</v>
          </cell>
          <cell r="J22">
            <v>2800</v>
          </cell>
          <cell r="K22">
            <v>2900</v>
          </cell>
        </row>
        <row r="23">
          <cell r="I23">
            <v>2700</v>
          </cell>
          <cell r="K23">
            <v>2900</v>
          </cell>
        </row>
        <row r="24">
          <cell r="I24">
            <v>2600</v>
          </cell>
        </row>
        <row r="27">
          <cell r="I27">
            <v>3000</v>
          </cell>
          <cell r="J27">
            <v>3200</v>
          </cell>
          <cell r="K27">
            <v>3300</v>
          </cell>
        </row>
        <row r="28">
          <cell r="I28">
            <v>3300</v>
          </cell>
          <cell r="J28">
            <v>3500</v>
          </cell>
          <cell r="K28">
            <v>3600</v>
          </cell>
        </row>
        <row r="29">
          <cell r="I29">
            <v>4700</v>
          </cell>
          <cell r="J29">
            <v>4900</v>
          </cell>
          <cell r="K29">
            <v>5000</v>
          </cell>
        </row>
        <row r="30">
          <cell r="I30">
            <v>4000</v>
          </cell>
          <cell r="J30">
            <v>4200</v>
          </cell>
          <cell r="K30">
            <v>4300</v>
          </cell>
        </row>
        <row r="31">
          <cell r="I31">
            <v>3200</v>
          </cell>
          <cell r="J31">
            <v>3300</v>
          </cell>
          <cell r="K31">
            <v>3400</v>
          </cell>
        </row>
        <row r="32">
          <cell r="I32">
            <v>3800</v>
          </cell>
          <cell r="J32">
            <v>4000</v>
          </cell>
          <cell r="K32">
            <v>4100</v>
          </cell>
        </row>
        <row r="35">
          <cell r="I35">
            <v>2900</v>
          </cell>
          <cell r="J35">
            <v>3100</v>
          </cell>
          <cell r="K35">
            <v>3300</v>
          </cell>
        </row>
        <row r="36">
          <cell r="I36">
            <v>3200</v>
          </cell>
          <cell r="J36">
            <v>3400</v>
          </cell>
          <cell r="K36">
            <v>3600</v>
          </cell>
        </row>
        <row r="37">
          <cell r="J37">
            <v>3300</v>
          </cell>
          <cell r="K37">
            <v>3500</v>
          </cell>
        </row>
        <row r="38">
          <cell r="I38">
            <v>3300</v>
          </cell>
          <cell r="J38">
            <v>3500</v>
          </cell>
          <cell r="K38">
            <v>3700</v>
          </cell>
        </row>
        <row r="39">
          <cell r="I39">
            <v>4100</v>
          </cell>
          <cell r="J39">
            <v>4300</v>
          </cell>
          <cell r="K39">
            <v>4500</v>
          </cell>
        </row>
        <row r="40">
          <cell r="I40">
            <v>4300</v>
          </cell>
          <cell r="J40">
            <v>4500</v>
          </cell>
          <cell r="K40">
            <v>4600</v>
          </cell>
        </row>
        <row r="41">
          <cell r="I41">
            <v>2900</v>
          </cell>
        </row>
        <row r="44">
          <cell r="I44">
            <v>3100</v>
          </cell>
          <cell r="J44">
            <v>3200</v>
          </cell>
          <cell r="K44">
            <v>3500</v>
          </cell>
        </row>
        <row r="45">
          <cell r="I45">
            <v>3400</v>
          </cell>
          <cell r="J45">
            <v>3600</v>
          </cell>
          <cell r="K45">
            <v>3800</v>
          </cell>
        </row>
        <row r="46">
          <cell r="I46">
            <v>4200</v>
          </cell>
          <cell r="J46">
            <v>4400</v>
          </cell>
          <cell r="K46">
            <v>4600</v>
          </cell>
        </row>
        <row r="47">
          <cell r="I47">
            <v>4600</v>
          </cell>
          <cell r="J47">
            <v>4800</v>
          </cell>
          <cell r="K47">
            <v>5000</v>
          </cell>
        </row>
        <row r="48">
          <cell r="I48">
            <v>5500</v>
          </cell>
          <cell r="J48">
            <v>5700</v>
          </cell>
          <cell r="K48">
            <v>5900</v>
          </cell>
        </row>
        <row r="49">
          <cell r="I49">
            <v>6200</v>
          </cell>
          <cell r="J49">
            <v>6300</v>
          </cell>
          <cell r="K49">
            <v>6500</v>
          </cell>
        </row>
        <row r="51">
          <cell r="I51">
            <v>2900</v>
          </cell>
          <cell r="J51">
            <v>3100</v>
          </cell>
          <cell r="K51">
            <v>3300</v>
          </cell>
        </row>
        <row r="54">
          <cell r="I54">
            <v>2800</v>
          </cell>
          <cell r="J54">
            <v>3000</v>
          </cell>
          <cell r="K54">
            <v>3100</v>
          </cell>
        </row>
        <row r="55">
          <cell r="I55">
            <v>2700</v>
          </cell>
          <cell r="J55">
            <v>2800</v>
          </cell>
          <cell r="K55">
            <v>3000</v>
          </cell>
        </row>
        <row r="56">
          <cell r="I56">
            <v>3000</v>
          </cell>
          <cell r="J56">
            <v>3200</v>
          </cell>
          <cell r="K56">
            <v>3400</v>
          </cell>
        </row>
        <row r="57">
          <cell r="I57">
            <v>2900</v>
          </cell>
          <cell r="J57">
            <v>3100</v>
          </cell>
          <cell r="K57">
            <v>3200</v>
          </cell>
        </row>
        <row r="59">
          <cell r="I59">
            <v>3300</v>
          </cell>
          <cell r="J59">
            <v>3500</v>
          </cell>
          <cell r="K59">
            <v>3700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05A8-2EC9-4DEA-9D0E-F6D8DECFC6AE}">
  <sheetPr>
    <tabColor rgb="FFFFFF00"/>
  </sheetPr>
  <dimension ref="A1:O28"/>
  <sheetViews>
    <sheetView zoomScaleNormal="100" workbookViewId="0">
      <selection activeCell="E26" sqref="E26"/>
    </sheetView>
  </sheetViews>
  <sheetFormatPr defaultColWidth="11.28515625" defaultRowHeight="15" x14ac:dyDescent="0.25"/>
  <cols>
    <col min="1" max="1" width="77.5703125" style="1" customWidth="1"/>
    <col min="2" max="13" width="15.7109375" style="1" customWidth="1"/>
    <col min="14" max="16" width="11.28515625" style="1"/>
    <col min="17" max="17" width="11.140625" style="1" customWidth="1"/>
    <col min="18" max="16384" width="11.28515625" style="1"/>
  </cols>
  <sheetData>
    <row r="1" spans="1:15" ht="18.75" customHeight="1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5" ht="17.25" customHeight="1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4"/>
      <c r="O2" s="4"/>
    </row>
    <row r="3" spans="1:15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5"/>
      <c r="O3" s="5"/>
    </row>
    <row r="4" spans="1:15" ht="16.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"/>
      <c r="O4" s="4"/>
    </row>
    <row r="5" spans="1:15" s="4" customFormat="1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5" ht="18" customHeight="1" x14ac:dyDescent="0.25">
      <c r="A6" s="146" t="s">
        <v>4</v>
      </c>
      <c r="B6" s="149" t="s">
        <v>5</v>
      </c>
      <c r="C6" s="150"/>
      <c r="D6" s="151"/>
      <c r="E6" s="152" t="s">
        <v>6</v>
      </c>
      <c r="F6" s="153"/>
      <c r="G6" s="154"/>
      <c r="H6" s="155" t="s">
        <v>7</v>
      </c>
      <c r="I6" s="156"/>
      <c r="J6" s="156"/>
      <c r="K6" s="156"/>
      <c r="L6" s="156"/>
      <c r="M6" s="157"/>
    </row>
    <row r="7" spans="1:15" ht="15" customHeight="1" x14ac:dyDescent="0.25">
      <c r="A7" s="147"/>
      <c r="B7" s="158" t="s">
        <v>8</v>
      </c>
      <c r="C7" s="159"/>
      <c r="D7" s="160"/>
      <c r="E7" s="161" t="s">
        <v>9</v>
      </c>
      <c r="F7" s="162"/>
      <c r="G7" s="163"/>
      <c r="H7" s="158" t="s">
        <v>10</v>
      </c>
      <c r="I7" s="159"/>
      <c r="J7" s="139" t="s">
        <v>11</v>
      </c>
      <c r="K7" s="139"/>
      <c r="L7" s="139" t="s">
        <v>12</v>
      </c>
      <c r="M7" s="140"/>
    </row>
    <row r="8" spans="1:15" ht="29.25" thickBot="1" x14ac:dyDescent="0.3">
      <c r="A8" s="148"/>
      <c r="B8" s="6" t="s">
        <v>13</v>
      </c>
      <c r="C8" s="7" t="s">
        <v>14</v>
      </c>
      <c r="D8" s="8" t="s">
        <v>15</v>
      </c>
      <c r="E8" s="9" t="s">
        <v>13</v>
      </c>
      <c r="F8" s="7" t="s">
        <v>14</v>
      </c>
      <c r="G8" s="10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  <c r="N8" s="11"/>
      <c r="O8" s="11"/>
    </row>
    <row r="9" spans="1:15" s="11" customFormat="1" ht="27" customHeight="1" x14ac:dyDescent="0.25">
      <c r="A9" s="12" t="s">
        <v>16</v>
      </c>
      <c r="B9" s="13">
        <f>'[1]комм. взр'!D9</f>
        <v>7200</v>
      </c>
      <c r="C9" s="14" t="s">
        <v>17</v>
      </c>
      <c r="D9" s="15" t="s">
        <v>17</v>
      </c>
      <c r="E9" s="16">
        <f>B9-2000</f>
        <v>5200</v>
      </c>
      <c r="F9" s="17" t="s">
        <v>17</v>
      </c>
      <c r="G9" s="18" t="s">
        <v>17</v>
      </c>
      <c r="H9" s="13" t="s">
        <v>17</v>
      </c>
      <c r="I9" s="14" t="s">
        <v>18</v>
      </c>
      <c r="J9" s="14" t="s">
        <v>17</v>
      </c>
      <c r="K9" s="14" t="s">
        <v>17</v>
      </c>
      <c r="L9" s="14" t="s">
        <v>17</v>
      </c>
      <c r="M9" s="15" t="s">
        <v>17</v>
      </c>
    </row>
    <row r="10" spans="1:15" s="11" customFormat="1" ht="27" customHeight="1" x14ac:dyDescent="0.25">
      <c r="A10" s="12" t="s">
        <v>19</v>
      </c>
      <c r="B10" s="19">
        <f>'[1]комм. взр'!D10</f>
        <v>7600</v>
      </c>
      <c r="C10" s="17" t="s">
        <v>17</v>
      </c>
      <c r="D10" s="18" t="s">
        <v>17</v>
      </c>
      <c r="E10" s="16">
        <f>B10-2000</f>
        <v>5600</v>
      </c>
      <c r="F10" s="17" t="s">
        <v>17</v>
      </c>
      <c r="G10" s="18" t="s">
        <v>17</v>
      </c>
      <c r="H10" s="19" t="s">
        <v>17</v>
      </c>
      <c r="I10" s="17" t="s">
        <v>18</v>
      </c>
      <c r="J10" s="17" t="s">
        <v>17</v>
      </c>
      <c r="K10" s="17" t="s">
        <v>17</v>
      </c>
      <c r="L10" s="17" t="s">
        <v>17</v>
      </c>
      <c r="M10" s="18" t="s">
        <v>17</v>
      </c>
    </row>
    <row r="11" spans="1:15" s="11" customFormat="1" ht="27" customHeight="1" x14ac:dyDescent="0.25">
      <c r="A11" s="12" t="s">
        <v>20</v>
      </c>
      <c r="B11" s="19">
        <f>'[1]комм. взр'!D11</f>
        <v>8400</v>
      </c>
      <c r="C11" s="17" t="s">
        <v>17</v>
      </c>
      <c r="D11" s="20" t="s">
        <v>17</v>
      </c>
      <c r="E11" s="16">
        <f t="shared" ref="E11:E21" si="0">B11-2000</f>
        <v>6400</v>
      </c>
      <c r="F11" s="17" t="s">
        <v>17</v>
      </c>
      <c r="G11" s="18" t="s">
        <v>17</v>
      </c>
      <c r="H11" s="19" t="s">
        <v>17</v>
      </c>
      <c r="I11" s="17" t="s">
        <v>18</v>
      </c>
      <c r="J11" s="17" t="s">
        <v>17</v>
      </c>
      <c r="K11" s="17" t="s">
        <v>17</v>
      </c>
      <c r="L11" s="17" t="s">
        <v>17</v>
      </c>
      <c r="M11" s="18" t="s">
        <v>17</v>
      </c>
    </row>
    <row r="12" spans="1:15" s="11" customFormat="1" ht="27" customHeight="1" x14ac:dyDescent="0.25">
      <c r="A12" s="21" t="s">
        <v>21</v>
      </c>
      <c r="B12" s="22">
        <f>'[1]комм. взр'!D8</f>
        <v>6300</v>
      </c>
      <c r="C12" s="17" t="s">
        <v>17</v>
      </c>
      <c r="D12" s="23">
        <f t="shared" ref="D12:D21" si="1">ROUND((B12*1.33),-2)</f>
        <v>8400</v>
      </c>
      <c r="E12" s="16">
        <f t="shared" si="0"/>
        <v>4300</v>
      </c>
      <c r="F12" s="17" t="s">
        <v>17</v>
      </c>
      <c r="G12" s="24">
        <f>D12-2000</f>
        <v>6400</v>
      </c>
      <c r="H12" s="22">
        <f>[1]ДЕТИ!I3</f>
        <v>3400</v>
      </c>
      <c r="I12" s="25" t="s">
        <v>18</v>
      </c>
      <c r="J12" s="17">
        <f>[1]ДЕТИ!J3</f>
        <v>3500</v>
      </c>
      <c r="K12" s="17" t="s">
        <v>17</v>
      </c>
      <c r="L12" s="26">
        <f>[1]ДЕТИ!K3</f>
        <v>3700</v>
      </c>
      <c r="M12" s="18" t="s">
        <v>17</v>
      </c>
    </row>
    <row r="13" spans="1:15" s="11" customFormat="1" ht="27" customHeight="1" x14ac:dyDescent="0.25">
      <c r="A13" s="12" t="s">
        <v>22</v>
      </c>
      <c r="B13" s="19">
        <f>'[1]комм. взр'!D12</f>
        <v>6700</v>
      </c>
      <c r="C13" s="17" t="s">
        <v>17</v>
      </c>
      <c r="D13" s="23">
        <f t="shared" si="1"/>
        <v>8900</v>
      </c>
      <c r="E13" s="16">
        <f t="shared" si="0"/>
        <v>4700</v>
      </c>
      <c r="F13" s="17" t="s">
        <v>17</v>
      </c>
      <c r="G13" s="24">
        <f t="shared" ref="G13:G21" si="2">D13-2000</f>
        <v>6900</v>
      </c>
      <c r="H13" s="22">
        <f>[1]ДЕТИ!I4</f>
        <v>3500</v>
      </c>
      <c r="I13" s="25" t="s">
        <v>18</v>
      </c>
      <c r="J13" s="17">
        <f>[1]ДЕТИ!J4</f>
        <v>3700</v>
      </c>
      <c r="K13" s="17" t="s">
        <v>17</v>
      </c>
      <c r="L13" s="26">
        <f>[1]ДЕТИ!K4</f>
        <v>3800</v>
      </c>
      <c r="M13" s="18" t="s">
        <v>17</v>
      </c>
    </row>
    <row r="14" spans="1:15" s="11" customFormat="1" ht="27" customHeight="1" x14ac:dyDescent="0.25">
      <c r="A14" s="27" t="s">
        <v>23</v>
      </c>
      <c r="B14" s="19">
        <f>'[1]комм. взр'!D13</f>
        <v>7200</v>
      </c>
      <c r="C14" s="17">
        <v>6200</v>
      </c>
      <c r="D14" s="23">
        <f t="shared" si="1"/>
        <v>9600</v>
      </c>
      <c r="E14" s="16">
        <f t="shared" si="0"/>
        <v>5200</v>
      </c>
      <c r="F14" s="17">
        <v>5100</v>
      </c>
      <c r="G14" s="24">
        <f t="shared" si="2"/>
        <v>7600</v>
      </c>
      <c r="H14" s="22">
        <f>[1]ДЕТИ!I5</f>
        <v>3600</v>
      </c>
      <c r="I14" s="25">
        <v>3400</v>
      </c>
      <c r="J14" s="17">
        <f>[1]ДЕТИ!J5</f>
        <v>3800</v>
      </c>
      <c r="K14" s="17">
        <v>3500</v>
      </c>
      <c r="L14" s="26">
        <f>[1]ДЕТИ!K5</f>
        <v>3900</v>
      </c>
      <c r="M14" s="18">
        <v>3700</v>
      </c>
    </row>
    <row r="15" spans="1:15" s="11" customFormat="1" ht="27" customHeight="1" x14ac:dyDescent="0.25">
      <c r="A15" s="27" t="s">
        <v>24</v>
      </c>
      <c r="B15" s="19">
        <f>'[1]комм. взр'!D14</f>
        <v>7600</v>
      </c>
      <c r="C15" s="17">
        <v>6200</v>
      </c>
      <c r="D15" s="23">
        <f t="shared" si="1"/>
        <v>10100</v>
      </c>
      <c r="E15" s="16">
        <f t="shared" si="0"/>
        <v>5600</v>
      </c>
      <c r="F15" s="17">
        <v>5100</v>
      </c>
      <c r="G15" s="24">
        <f t="shared" si="2"/>
        <v>8100</v>
      </c>
      <c r="H15" s="22">
        <f>[1]ДЕТИ!I6</f>
        <v>3700</v>
      </c>
      <c r="I15" s="25">
        <f>[1]ДЕТИ!I13</f>
        <v>3400</v>
      </c>
      <c r="J15" s="17">
        <f>[1]ДЕТИ!J6</f>
        <v>3900</v>
      </c>
      <c r="K15" s="17">
        <f>[1]ДЕТИ!J13</f>
        <v>3500</v>
      </c>
      <c r="L15" s="26">
        <f>[1]ДЕТИ!K6</f>
        <v>4000</v>
      </c>
      <c r="M15" s="18">
        <v>3700</v>
      </c>
    </row>
    <row r="16" spans="1:15" s="11" customFormat="1" ht="27" customHeight="1" x14ac:dyDescent="0.25">
      <c r="A16" s="27" t="s">
        <v>25</v>
      </c>
      <c r="B16" s="19">
        <f>'[1]комм. взр'!D15</f>
        <v>7800</v>
      </c>
      <c r="C16" s="17">
        <v>6200</v>
      </c>
      <c r="D16" s="23">
        <f t="shared" si="1"/>
        <v>10400</v>
      </c>
      <c r="E16" s="16">
        <f t="shared" si="0"/>
        <v>5800</v>
      </c>
      <c r="F16" s="17">
        <v>5100</v>
      </c>
      <c r="G16" s="24">
        <f t="shared" si="2"/>
        <v>8400</v>
      </c>
      <c r="H16" s="22">
        <f>[1]ДЕТИ!I7</f>
        <v>3800</v>
      </c>
      <c r="I16" s="25">
        <f>[1]ДЕТИ!I13</f>
        <v>3400</v>
      </c>
      <c r="J16" s="17">
        <f>[1]ДЕТИ!J7</f>
        <v>4000</v>
      </c>
      <c r="K16" s="17">
        <f>[1]ДЕТИ!J13</f>
        <v>3500</v>
      </c>
      <c r="L16" s="26">
        <f>[1]ДЕТИ!K7</f>
        <v>4100</v>
      </c>
      <c r="M16" s="18">
        <v>3700</v>
      </c>
    </row>
    <row r="17" spans="1:15" s="11" customFormat="1" ht="27" customHeight="1" x14ac:dyDescent="0.25">
      <c r="A17" s="27" t="s">
        <v>26</v>
      </c>
      <c r="B17" s="19">
        <f>'[1]комм. взр'!D16</f>
        <v>9000</v>
      </c>
      <c r="C17" s="17">
        <v>6200</v>
      </c>
      <c r="D17" s="23">
        <f t="shared" si="1"/>
        <v>12000</v>
      </c>
      <c r="E17" s="16">
        <f t="shared" si="0"/>
        <v>7000</v>
      </c>
      <c r="F17" s="17">
        <v>5100</v>
      </c>
      <c r="G17" s="24">
        <f t="shared" si="2"/>
        <v>10000</v>
      </c>
      <c r="H17" s="22">
        <f>[1]ДЕТИ!I9</f>
        <v>4600</v>
      </c>
      <c r="I17" s="25">
        <f>[1]ДЕТИ!I13</f>
        <v>3400</v>
      </c>
      <c r="J17" s="17">
        <f>[1]ДЕТИ!J9</f>
        <v>4800</v>
      </c>
      <c r="K17" s="17">
        <f>[1]ДЕТИ!J13</f>
        <v>3500</v>
      </c>
      <c r="L17" s="26">
        <f>[1]ДЕТИ!K9</f>
        <v>4900</v>
      </c>
      <c r="M17" s="18">
        <v>3700</v>
      </c>
    </row>
    <row r="18" spans="1:15" s="11" customFormat="1" ht="27" customHeight="1" x14ac:dyDescent="0.25">
      <c r="A18" s="27" t="s">
        <v>27</v>
      </c>
      <c r="B18" s="19">
        <v>9400</v>
      </c>
      <c r="C18" s="17">
        <v>6200</v>
      </c>
      <c r="D18" s="23">
        <f t="shared" si="1"/>
        <v>12500</v>
      </c>
      <c r="E18" s="16">
        <f t="shared" si="0"/>
        <v>7400</v>
      </c>
      <c r="F18" s="17">
        <v>5100</v>
      </c>
      <c r="G18" s="24">
        <f t="shared" si="2"/>
        <v>10500</v>
      </c>
      <c r="H18" s="22">
        <f>[1]ДЕТИ!I10</f>
        <v>4000</v>
      </c>
      <c r="I18" s="25">
        <f>[1]ДЕТИ!I13</f>
        <v>3400</v>
      </c>
      <c r="J18" s="17">
        <f>[1]ДЕТИ!J10</f>
        <v>4200</v>
      </c>
      <c r="K18" s="17">
        <f>[1]ДЕТИ!J13</f>
        <v>3500</v>
      </c>
      <c r="L18" s="26">
        <f>[1]ДЕТИ!K10</f>
        <v>4300</v>
      </c>
      <c r="M18" s="18">
        <v>3700</v>
      </c>
    </row>
    <row r="19" spans="1:15" s="11" customFormat="1" ht="27" customHeight="1" x14ac:dyDescent="0.25">
      <c r="A19" s="27" t="s">
        <v>28</v>
      </c>
      <c r="B19" s="19">
        <v>9400</v>
      </c>
      <c r="C19" s="17">
        <v>6200</v>
      </c>
      <c r="D19" s="23">
        <f t="shared" si="1"/>
        <v>12500</v>
      </c>
      <c r="E19" s="16">
        <f t="shared" si="0"/>
        <v>7400</v>
      </c>
      <c r="F19" s="17">
        <v>5100</v>
      </c>
      <c r="G19" s="24">
        <f t="shared" si="2"/>
        <v>10500</v>
      </c>
      <c r="H19" s="22">
        <v>4000</v>
      </c>
      <c r="I19" s="25">
        <f>[1]ДЕТИ!I13</f>
        <v>3400</v>
      </c>
      <c r="J19" s="17">
        <v>4200</v>
      </c>
      <c r="K19" s="17">
        <f>[1]ДЕТИ!J13</f>
        <v>3500</v>
      </c>
      <c r="L19" s="26">
        <v>4300</v>
      </c>
      <c r="M19" s="18">
        <v>3700</v>
      </c>
    </row>
    <row r="20" spans="1:15" s="11" customFormat="1" ht="27" customHeight="1" x14ac:dyDescent="0.25">
      <c r="A20" s="27" t="s">
        <v>29</v>
      </c>
      <c r="B20" s="19">
        <f>'[1]комм. взр'!D18</f>
        <v>10200</v>
      </c>
      <c r="C20" s="17">
        <v>6200</v>
      </c>
      <c r="D20" s="23">
        <f t="shared" si="1"/>
        <v>13600</v>
      </c>
      <c r="E20" s="16">
        <f t="shared" si="0"/>
        <v>8200</v>
      </c>
      <c r="F20" s="17">
        <v>5100</v>
      </c>
      <c r="G20" s="24">
        <f t="shared" si="2"/>
        <v>11600</v>
      </c>
      <c r="H20" s="22">
        <f>[1]ДЕТИ!I11</f>
        <v>4800</v>
      </c>
      <c r="I20" s="25">
        <f>[1]ДЕТИ!I13</f>
        <v>3400</v>
      </c>
      <c r="J20" s="17">
        <f>[1]ДЕТИ!J11</f>
        <v>5000</v>
      </c>
      <c r="K20" s="17">
        <f>[1]ДЕТИ!J13</f>
        <v>3500</v>
      </c>
      <c r="L20" s="26">
        <f>[1]ДЕТИ!K11</f>
        <v>5100</v>
      </c>
      <c r="M20" s="18">
        <v>3700</v>
      </c>
    </row>
    <row r="21" spans="1:15" s="11" customFormat="1" ht="27" customHeight="1" thickBot="1" x14ac:dyDescent="0.3">
      <c r="A21" s="28" t="s">
        <v>30</v>
      </c>
      <c r="B21" s="29">
        <f>'[1]комм. взр'!D19</f>
        <v>10800</v>
      </c>
      <c r="C21" s="30">
        <v>6200</v>
      </c>
      <c r="D21" s="31">
        <f t="shared" si="1"/>
        <v>14400</v>
      </c>
      <c r="E21" s="16">
        <f t="shared" si="0"/>
        <v>8800</v>
      </c>
      <c r="F21" s="30">
        <v>5100</v>
      </c>
      <c r="G21" s="24">
        <f t="shared" si="2"/>
        <v>12400</v>
      </c>
      <c r="H21" s="32">
        <f>[1]ДЕТИ!I12</f>
        <v>5100</v>
      </c>
      <c r="I21" s="33">
        <f>[1]ДЕТИ!I13</f>
        <v>3400</v>
      </c>
      <c r="J21" s="30">
        <f>[1]ДЕТИ!J12</f>
        <v>5300</v>
      </c>
      <c r="K21" s="30">
        <f>[1]ДЕТИ!J13</f>
        <v>3500</v>
      </c>
      <c r="L21" s="34">
        <f>[1]ДЕТИ!K12</f>
        <v>5400</v>
      </c>
      <c r="M21" s="35">
        <v>3700</v>
      </c>
      <c r="N21" s="1"/>
      <c r="O21" s="36"/>
    </row>
    <row r="22" spans="1:15" ht="18" customHeight="1" x14ac:dyDescent="0.25">
      <c r="A22" s="37" t="s">
        <v>31</v>
      </c>
      <c r="B22" s="37" t="s">
        <v>32</v>
      </c>
      <c r="C22" s="2"/>
      <c r="D22" s="38"/>
      <c r="E22" s="39"/>
      <c r="F22" s="141" t="s">
        <v>33</v>
      </c>
      <c r="G22" s="141"/>
      <c r="H22" s="141"/>
      <c r="I22" s="141"/>
      <c r="J22" s="142"/>
      <c r="K22" s="143" t="s">
        <v>34</v>
      </c>
      <c r="L22" s="144"/>
      <c r="M22" s="144"/>
      <c r="O22" s="36"/>
    </row>
    <row r="23" spans="1:15" ht="13.5" customHeight="1" x14ac:dyDescent="0.25">
      <c r="A23" s="42" t="s">
        <v>35</v>
      </c>
      <c r="B23" s="42" t="s">
        <v>35</v>
      </c>
      <c r="C23" s="42"/>
      <c r="D23" s="38"/>
      <c r="E23" s="38"/>
      <c r="F23" s="142"/>
      <c r="G23" s="142"/>
      <c r="H23" s="142"/>
      <c r="I23" s="142"/>
      <c r="J23" s="142"/>
      <c r="K23" s="143"/>
      <c r="L23" s="143"/>
      <c r="M23" s="143"/>
      <c r="O23" s="36"/>
    </row>
    <row r="24" spans="1:15" ht="12.75" customHeight="1" x14ac:dyDescent="0.25">
      <c r="A24" s="42" t="s">
        <v>36</v>
      </c>
      <c r="B24" s="42" t="s">
        <v>36</v>
      </c>
      <c r="C24" s="42"/>
      <c r="D24" s="38"/>
      <c r="E24" s="38"/>
      <c r="F24" s="142"/>
      <c r="G24" s="142"/>
      <c r="H24" s="142"/>
      <c r="I24" s="142"/>
      <c r="J24" s="142"/>
      <c r="K24" s="143"/>
      <c r="L24" s="143"/>
      <c r="M24" s="143"/>
      <c r="O24" s="36"/>
    </row>
    <row r="25" spans="1:15" ht="12.75" customHeight="1" x14ac:dyDescent="0.25">
      <c r="A25" s="42" t="s">
        <v>37</v>
      </c>
      <c r="B25" s="42"/>
      <c r="C25" s="42"/>
      <c r="D25" s="38"/>
      <c r="E25" s="38"/>
      <c r="F25" s="142"/>
      <c r="G25" s="142"/>
      <c r="H25" s="142"/>
      <c r="I25" s="142"/>
      <c r="J25" s="142"/>
      <c r="K25" s="143"/>
      <c r="L25" s="143"/>
      <c r="M25" s="143"/>
      <c r="N25" s="2"/>
    </row>
    <row r="26" spans="1:15" ht="14.25" customHeight="1" x14ac:dyDescent="0.25">
      <c r="A26" s="42"/>
      <c r="B26" s="42"/>
      <c r="C26" s="42"/>
      <c r="D26" s="43"/>
      <c r="E26" s="43"/>
      <c r="F26" s="142"/>
      <c r="G26" s="142"/>
      <c r="H26" s="142"/>
      <c r="I26" s="142"/>
      <c r="J26" s="142"/>
      <c r="K26" s="143"/>
      <c r="L26" s="143"/>
      <c r="M26" s="143"/>
      <c r="N26" s="2"/>
    </row>
    <row r="27" spans="1:15" ht="14.25" customHeight="1" x14ac:dyDescent="0.25">
      <c r="A27" s="42"/>
      <c r="B27" s="42"/>
      <c r="C27" s="42"/>
      <c r="D27" s="43"/>
      <c r="E27" s="43"/>
      <c r="F27" s="38"/>
      <c r="G27" s="38"/>
      <c r="H27" s="38"/>
      <c r="I27" s="38"/>
      <c r="J27" s="38"/>
      <c r="K27" s="2"/>
      <c r="L27" s="2"/>
      <c r="M27" s="2"/>
      <c r="N27" s="36"/>
      <c r="O27" s="36"/>
    </row>
    <row r="28" spans="1:15" ht="14.25" customHeight="1" x14ac:dyDescent="0.25">
      <c r="A28" s="2"/>
      <c r="B28" s="2"/>
      <c r="C28" s="2"/>
      <c r="D28" s="43"/>
      <c r="E28" s="43"/>
      <c r="F28" s="38"/>
      <c r="G28" s="38"/>
      <c r="H28" s="38"/>
      <c r="I28" s="38"/>
      <c r="J28" s="38"/>
      <c r="K28" s="2"/>
      <c r="L28" s="2"/>
      <c r="M28" s="36"/>
      <c r="N28" s="2"/>
    </row>
  </sheetData>
  <mergeCells count="16">
    <mergeCell ref="A1:M1"/>
    <mergeCell ref="A2:M2"/>
    <mergeCell ref="J7:K7"/>
    <mergeCell ref="L7:M7"/>
    <mergeCell ref="F22:J26"/>
    <mergeCell ref="K22:M26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E348-7A56-4693-8CFD-2C1EF596BC4B}">
  <sheetPr>
    <tabColor rgb="FFFFFF00"/>
    <pageSetUpPr fitToPage="1"/>
  </sheetPr>
  <dimension ref="A1:Q24"/>
  <sheetViews>
    <sheetView zoomScaleNormal="100" workbookViewId="0">
      <selection activeCell="A9" sqref="A9:M16"/>
    </sheetView>
  </sheetViews>
  <sheetFormatPr defaultRowHeight="15" x14ac:dyDescent="0.25"/>
  <cols>
    <col min="1" max="1" width="77.7109375" style="2" customWidth="1"/>
    <col min="2" max="6" width="15.7109375" style="2" customWidth="1"/>
    <col min="7" max="7" width="17.5703125" style="2" customWidth="1"/>
    <col min="8" max="13" width="15.7109375" style="2" customWidth="1"/>
    <col min="14" max="14" width="11" style="2" customWidth="1"/>
    <col min="15" max="16384" width="9.140625" style="2"/>
  </cols>
  <sheetData>
    <row r="1" spans="1:17" ht="23.2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/>
      <c r="O1" s="44"/>
    </row>
    <row r="2" spans="1:17" x14ac:dyDescent="0.25">
      <c r="A2" s="137" t="s">
        <v>38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5"/>
      <c r="O2" s="5"/>
    </row>
    <row r="3" spans="1:17" x14ac:dyDescent="0.25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5"/>
      <c r="O3" s="5"/>
    </row>
    <row r="4" spans="1:17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5"/>
      <c r="O4" s="45"/>
    </row>
    <row r="5" spans="1:17" ht="15.75" thickBot="1" x14ac:dyDescent="0.3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45"/>
      <c r="O5" s="45"/>
    </row>
    <row r="6" spans="1:17" ht="15.75" thickBot="1" x14ac:dyDescent="0.3">
      <c r="A6" s="165" t="s">
        <v>4</v>
      </c>
      <c r="B6" s="168" t="s">
        <v>5</v>
      </c>
      <c r="C6" s="169"/>
      <c r="D6" s="170"/>
      <c r="E6" s="171" t="s">
        <v>6</v>
      </c>
      <c r="F6" s="172"/>
      <c r="G6" s="173"/>
      <c r="H6" s="174" t="s">
        <v>7</v>
      </c>
      <c r="I6" s="175"/>
      <c r="J6" s="175"/>
      <c r="K6" s="175"/>
      <c r="L6" s="175"/>
      <c r="M6" s="176"/>
      <c r="N6" s="46"/>
      <c r="O6" s="46"/>
    </row>
    <row r="7" spans="1:17" ht="15.75" thickBot="1" x14ac:dyDescent="0.3">
      <c r="A7" s="166"/>
      <c r="B7" s="177" t="s">
        <v>8</v>
      </c>
      <c r="C7" s="178"/>
      <c r="D7" s="179"/>
      <c r="E7" s="180" t="s">
        <v>9</v>
      </c>
      <c r="F7" s="181"/>
      <c r="G7" s="182"/>
      <c r="H7" s="171" t="s">
        <v>10</v>
      </c>
      <c r="I7" s="172"/>
      <c r="J7" s="183" t="s">
        <v>11</v>
      </c>
      <c r="K7" s="183"/>
      <c r="L7" s="183" t="s">
        <v>12</v>
      </c>
      <c r="M7" s="184"/>
      <c r="N7" s="185"/>
      <c r="O7" s="185"/>
    </row>
    <row r="8" spans="1:17" ht="29.25" thickBot="1" x14ac:dyDescent="0.3">
      <c r="A8" s="167"/>
      <c r="B8" s="47" t="s">
        <v>13</v>
      </c>
      <c r="C8" s="48" t="s">
        <v>14</v>
      </c>
      <c r="D8" s="49" t="s">
        <v>15</v>
      </c>
      <c r="E8" s="50" t="s">
        <v>13</v>
      </c>
      <c r="F8" s="48" t="s">
        <v>14</v>
      </c>
      <c r="G8" s="51" t="s">
        <v>15</v>
      </c>
      <c r="H8" s="47" t="s">
        <v>13</v>
      </c>
      <c r="I8" s="48" t="s">
        <v>14</v>
      </c>
      <c r="J8" s="48" t="s">
        <v>13</v>
      </c>
      <c r="K8" s="48" t="s">
        <v>14</v>
      </c>
      <c r="L8" s="48" t="s">
        <v>13</v>
      </c>
      <c r="M8" s="49" t="s">
        <v>14</v>
      </c>
      <c r="N8" s="3"/>
      <c r="O8" s="3"/>
      <c r="Q8" s="52"/>
    </row>
    <row r="9" spans="1:17" ht="27" customHeight="1" x14ac:dyDescent="0.25">
      <c r="A9" s="53" t="s">
        <v>16</v>
      </c>
      <c r="B9" s="54">
        <f>'[1]комм. взр'!D35</f>
        <v>5400</v>
      </c>
      <c r="C9" s="55" t="s">
        <v>17</v>
      </c>
      <c r="D9" s="56" t="s">
        <v>17</v>
      </c>
      <c r="E9" s="57">
        <f t="shared" ref="E9:F16" si="0">B9-700</f>
        <v>4700</v>
      </c>
      <c r="F9" s="58" t="s">
        <v>17</v>
      </c>
      <c r="G9" s="59" t="s">
        <v>17</v>
      </c>
      <c r="H9" s="60" t="s">
        <v>17</v>
      </c>
      <c r="I9" s="55" t="s">
        <v>17</v>
      </c>
      <c r="J9" s="55" t="s">
        <v>17</v>
      </c>
      <c r="K9" s="61" t="s">
        <v>17</v>
      </c>
      <c r="L9" s="55" t="s">
        <v>17</v>
      </c>
      <c r="M9" s="24" t="s">
        <v>17</v>
      </c>
      <c r="N9" s="62"/>
      <c r="O9" s="63"/>
      <c r="P9" s="52"/>
    </row>
    <row r="10" spans="1:17" ht="27" customHeight="1" x14ac:dyDescent="0.25">
      <c r="A10" s="64" t="s">
        <v>39</v>
      </c>
      <c r="B10" s="54">
        <f>'[1]комм. взр'!D36</f>
        <v>6400</v>
      </c>
      <c r="C10" s="65" t="s">
        <v>17</v>
      </c>
      <c r="D10" s="23" t="s">
        <v>17</v>
      </c>
      <c r="E10" s="54">
        <f t="shared" si="0"/>
        <v>5700</v>
      </c>
      <c r="F10" s="65" t="s">
        <v>17</v>
      </c>
      <c r="G10" s="23" t="s">
        <v>17</v>
      </c>
      <c r="H10" s="54" t="s">
        <v>17</v>
      </c>
      <c r="I10" s="65" t="s">
        <v>17</v>
      </c>
      <c r="J10" s="17" t="s">
        <v>17</v>
      </c>
      <c r="K10" s="17" t="s">
        <v>17</v>
      </c>
      <c r="L10" s="17" t="s">
        <v>17</v>
      </c>
      <c r="M10" s="18" t="s">
        <v>17</v>
      </c>
      <c r="N10" s="66"/>
      <c r="O10" s="63"/>
      <c r="P10" s="52"/>
    </row>
    <row r="11" spans="1:17" ht="27" customHeight="1" x14ac:dyDescent="0.25">
      <c r="A11" s="53" t="s">
        <v>21</v>
      </c>
      <c r="B11" s="60">
        <f>'[1]комм. взр'!D34</f>
        <v>5200</v>
      </c>
      <c r="C11" s="55" t="s">
        <v>17</v>
      </c>
      <c r="D11" s="56">
        <f>B11-1700+B11</f>
        <v>8700</v>
      </c>
      <c r="E11" s="54">
        <f>B11-700</f>
        <v>4500</v>
      </c>
      <c r="F11" s="65" t="s">
        <v>17</v>
      </c>
      <c r="G11" s="24">
        <f>E11-1000+E11</f>
        <v>8000</v>
      </c>
      <c r="H11" s="60">
        <f>[1]ДЕТИ!I27</f>
        <v>3000</v>
      </c>
      <c r="I11" s="55" t="s">
        <v>17</v>
      </c>
      <c r="J11" s="55">
        <f>[1]ДЕТИ!J27</f>
        <v>3200</v>
      </c>
      <c r="K11" s="61" t="s">
        <v>17</v>
      </c>
      <c r="L11" s="61">
        <f>[1]ДЕТИ!K27</f>
        <v>3300</v>
      </c>
      <c r="M11" s="24" t="s">
        <v>17</v>
      </c>
      <c r="N11" s="66"/>
      <c r="O11" s="63"/>
      <c r="P11" s="52"/>
    </row>
    <row r="12" spans="1:17" ht="27" customHeight="1" x14ac:dyDescent="0.25">
      <c r="A12" s="64" t="s">
        <v>40</v>
      </c>
      <c r="B12" s="54">
        <f>'[1]комм. взр'!D37</f>
        <v>6200</v>
      </c>
      <c r="C12" s="65">
        <v>4400</v>
      </c>
      <c r="D12" s="23">
        <f>B12-1700+B12</f>
        <v>10700</v>
      </c>
      <c r="E12" s="54">
        <f t="shared" si="0"/>
        <v>5500</v>
      </c>
      <c r="F12" s="65">
        <f>C12-700</f>
        <v>3700</v>
      </c>
      <c r="G12" s="24">
        <f>E12-1000+E12</f>
        <v>10000</v>
      </c>
      <c r="H12" s="54">
        <f>[1]ДЕТИ!I28</f>
        <v>3300</v>
      </c>
      <c r="I12" s="65">
        <v>3000</v>
      </c>
      <c r="J12" s="17">
        <f>[1]ДЕТИ!J28</f>
        <v>3500</v>
      </c>
      <c r="K12" s="61">
        <v>3200</v>
      </c>
      <c r="L12" s="17">
        <f>[1]ДЕТИ!K28</f>
        <v>3600</v>
      </c>
      <c r="M12" s="18">
        <v>3300</v>
      </c>
      <c r="N12" s="66"/>
      <c r="O12" s="63"/>
      <c r="P12" s="52"/>
    </row>
    <row r="13" spans="1:17" ht="27" customHeight="1" x14ac:dyDescent="0.25">
      <c r="A13" s="53" t="s">
        <v>30</v>
      </c>
      <c r="B13" s="54">
        <f>'[1]комм. взр'!D38</f>
        <v>9500</v>
      </c>
      <c r="C13" s="65">
        <v>4400</v>
      </c>
      <c r="D13" s="23">
        <f t="shared" ref="D13:D16" si="1">B13-1700+B13</f>
        <v>17300</v>
      </c>
      <c r="E13" s="54">
        <f t="shared" si="0"/>
        <v>8800</v>
      </c>
      <c r="F13" s="65">
        <f t="shared" si="0"/>
        <v>3700</v>
      </c>
      <c r="G13" s="24">
        <f t="shared" ref="G13:G16" si="2">E13-1000+E13</f>
        <v>16600</v>
      </c>
      <c r="H13" s="67">
        <f>[1]ДЕТИ!I29</f>
        <v>4700</v>
      </c>
      <c r="I13" s="65">
        <v>3000</v>
      </c>
      <c r="J13" s="68">
        <f>[1]ДЕТИ!J29</f>
        <v>4900</v>
      </c>
      <c r="K13" s="61">
        <v>3200</v>
      </c>
      <c r="L13" s="68">
        <f>[1]ДЕТИ!K29</f>
        <v>5000</v>
      </c>
      <c r="M13" s="18">
        <v>3300</v>
      </c>
      <c r="N13" s="66"/>
      <c r="O13" s="63"/>
      <c r="P13" s="52"/>
    </row>
    <row r="14" spans="1:17" ht="27" customHeight="1" x14ac:dyDescent="0.25">
      <c r="A14" s="53" t="s">
        <v>29</v>
      </c>
      <c r="B14" s="54">
        <f>'[1]комм. взр'!D39</f>
        <v>7700</v>
      </c>
      <c r="C14" s="69">
        <v>4400</v>
      </c>
      <c r="D14" s="23">
        <f t="shared" si="1"/>
        <v>13700</v>
      </c>
      <c r="E14" s="70">
        <f t="shared" si="0"/>
        <v>7000</v>
      </c>
      <c r="F14" s="65">
        <f t="shared" si="0"/>
        <v>3700</v>
      </c>
      <c r="G14" s="24">
        <f t="shared" si="2"/>
        <v>13000</v>
      </c>
      <c r="H14" s="54">
        <f>[1]ДЕТИ!I30</f>
        <v>4000</v>
      </c>
      <c r="I14" s="65">
        <v>3000</v>
      </c>
      <c r="J14" s="17">
        <f>[1]ДЕТИ!J30</f>
        <v>4200</v>
      </c>
      <c r="K14" s="61">
        <v>3200</v>
      </c>
      <c r="L14" s="71">
        <f>[1]ДЕТИ!K30</f>
        <v>4300</v>
      </c>
      <c r="M14" s="18">
        <v>3300</v>
      </c>
      <c r="N14" s="66"/>
      <c r="O14" s="63"/>
      <c r="P14" s="52"/>
    </row>
    <row r="15" spans="1:17" ht="27" customHeight="1" x14ac:dyDescent="0.25">
      <c r="A15" s="53" t="s">
        <v>41</v>
      </c>
      <c r="B15" s="54">
        <f>'[1]комм. взр'!D40</f>
        <v>5900</v>
      </c>
      <c r="C15" s="69">
        <v>4400</v>
      </c>
      <c r="D15" s="23">
        <f t="shared" si="1"/>
        <v>10100</v>
      </c>
      <c r="E15" s="70">
        <f t="shared" si="0"/>
        <v>5200</v>
      </c>
      <c r="F15" s="65">
        <f t="shared" si="0"/>
        <v>3700</v>
      </c>
      <c r="G15" s="24">
        <f t="shared" si="2"/>
        <v>9400</v>
      </c>
      <c r="H15" s="67">
        <f>[1]ДЕТИ!I31</f>
        <v>3200</v>
      </c>
      <c r="I15" s="65">
        <v>3000</v>
      </c>
      <c r="J15" s="68">
        <f>[1]ДЕТИ!J31</f>
        <v>3300</v>
      </c>
      <c r="K15" s="61">
        <v>3200</v>
      </c>
      <c r="L15" s="72">
        <f>[1]ДЕТИ!K31</f>
        <v>3400</v>
      </c>
      <c r="M15" s="18">
        <v>3300</v>
      </c>
      <c r="N15" s="66"/>
      <c r="O15" s="63"/>
      <c r="P15" s="52"/>
    </row>
    <row r="16" spans="1:17" ht="27" customHeight="1" thickBot="1" x14ac:dyDescent="0.3">
      <c r="A16" s="73" t="s">
        <v>42</v>
      </c>
      <c r="B16" s="74">
        <f>'[1]комм. взр'!D41</f>
        <v>7200</v>
      </c>
      <c r="C16" s="75">
        <v>4400</v>
      </c>
      <c r="D16" s="31">
        <f t="shared" si="1"/>
        <v>12700</v>
      </c>
      <c r="E16" s="74">
        <f t="shared" si="0"/>
        <v>6500</v>
      </c>
      <c r="F16" s="75">
        <f t="shared" si="0"/>
        <v>3700</v>
      </c>
      <c r="G16" s="76">
        <f t="shared" si="2"/>
        <v>12000</v>
      </c>
      <c r="H16" s="74">
        <f>[1]ДЕТИ!I32</f>
        <v>3800</v>
      </c>
      <c r="I16" s="75">
        <v>3000</v>
      </c>
      <c r="J16" s="30">
        <f>[1]ДЕТИ!J32</f>
        <v>4000</v>
      </c>
      <c r="K16" s="77">
        <v>3200</v>
      </c>
      <c r="L16" s="30">
        <f>[1]ДЕТИ!K32</f>
        <v>4100</v>
      </c>
      <c r="M16" s="35">
        <v>3300</v>
      </c>
      <c r="N16" s="63"/>
      <c r="O16" s="63"/>
      <c r="P16" s="52"/>
    </row>
    <row r="17" spans="1:14" s="78" customFormat="1" x14ac:dyDescent="0.25">
      <c r="A17" s="37" t="s">
        <v>31</v>
      </c>
      <c r="B17" s="37" t="s">
        <v>32</v>
      </c>
      <c r="C17"/>
      <c r="D17" s="38"/>
      <c r="E17" s="38"/>
      <c r="F17" s="143" t="s">
        <v>34</v>
      </c>
      <c r="G17" s="143"/>
      <c r="H17" s="143"/>
      <c r="K17" s="79"/>
    </row>
    <row r="18" spans="1:14" s="78" customFormat="1" x14ac:dyDescent="0.25">
      <c r="A18" s="42" t="s">
        <v>35</v>
      </c>
      <c r="B18" s="42" t="s">
        <v>35</v>
      </c>
      <c r="C18" s="42"/>
      <c r="D18" s="38"/>
      <c r="E18" s="38"/>
      <c r="F18" s="143"/>
      <c r="G18" s="143"/>
      <c r="H18" s="143"/>
      <c r="K18" s="79"/>
    </row>
    <row r="19" spans="1:14" s="78" customFormat="1" x14ac:dyDescent="0.25">
      <c r="A19" s="42" t="s">
        <v>36</v>
      </c>
      <c r="B19" s="42" t="s">
        <v>36</v>
      </c>
      <c r="C19" s="42"/>
      <c r="D19" s="38"/>
      <c r="E19" s="38"/>
      <c r="F19" s="143"/>
      <c r="G19" s="143"/>
      <c r="H19" s="143"/>
      <c r="K19" s="79"/>
    </row>
    <row r="20" spans="1:14" s="78" customFormat="1" x14ac:dyDescent="0.25">
      <c r="A20" s="42" t="s">
        <v>37</v>
      </c>
      <c r="B20" s="42" t="s">
        <v>43</v>
      </c>
      <c r="C20" s="42"/>
      <c r="D20" s="38"/>
      <c r="E20" s="38"/>
      <c r="F20" s="143"/>
      <c r="G20" s="143"/>
      <c r="H20" s="143"/>
      <c r="I20" s="80"/>
      <c r="J20" s="80"/>
      <c r="K20"/>
    </row>
    <row r="21" spans="1:14" s="78" customFormat="1" x14ac:dyDescent="0.25">
      <c r="A21" s="42" t="s">
        <v>43</v>
      </c>
      <c r="B21" s="186" t="s">
        <v>44</v>
      </c>
      <c r="C21" s="186"/>
      <c r="D21" s="186"/>
      <c r="E21" s="186"/>
      <c r="F21" s="143"/>
      <c r="G21" s="143"/>
      <c r="H21" s="143"/>
      <c r="I21" s="81"/>
      <c r="J21"/>
      <c r="K21"/>
      <c r="L21"/>
      <c r="M21"/>
      <c r="N21"/>
    </row>
    <row r="22" spans="1:14" s="78" customFormat="1" ht="30" x14ac:dyDescent="0.25">
      <c r="A22" s="82" t="s">
        <v>44</v>
      </c>
      <c r="B22" s="186"/>
      <c r="C22" s="186"/>
      <c r="D22" s="186"/>
      <c r="E22" s="186"/>
      <c r="F22" s="83"/>
      <c r="G22" s="83"/>
      <c r="H22" s="83"/>
      <c r="I22"/>
      <c r="J22"/>
      <c r="K22"/>
      <c r="L22"/>
      <c r="M22"/>
      <c r="N22"/>
    </row>
    <row r="23" spans="1:14" s="78" customFormat="1" x14ac:dyDescent="0.25">
      <c r="A23"/>
      <c r="B23" s="84"/>
      <c r="C23" s="84"/>
      <c r="D23" s="84"/>
      <c r="E23" s="84"/>
      <c r="F23" s="83"/>
      <c r="G23" s="83"/>
      <c r="H23" s="83"/>
      <c r="I23"/>
      <c r="J23"/>
      <c r="K23"/>
      <c r="L23"/>
      <c r="M23"/>
      <c r="N23"/>
    </row>
    <row r="24" spans="1:14" s="78" customFormat="1" x14ac:dyDescent="0.25">
      <c r="A24"/>
      <c r="B24" s="84"/>
      <c r="C24" s="84"/>
      <c r="D24" s="84"/>
      <c r="E24" s="84"/>
      <c r="F24" s="83"/>
      <c r="G24" s="83"/>
      <c r="H24" s="83"/>
      <c r="I24"/>
      <c r="J24"/>
      <c r="K24"/>
      <c r="L24"/>
      <c r="M24"/>
      <c r="N24"/>
    </row>
  </sheetData>
  <mergeCells count="17">
    <mergeCell ref="N7:O7"/>
    <mergeCell ref="F17:H21"/>
    <mergeCell ref="B21:E22"/>
    <mergeCell ref="A6:A8"/>
    <mergeCell ref="B6:D6"/>
    <mergeCell ref="E6:G6"/>
    <mergeCell ref="H6:M6"/>
    <mergeCell ref="B7:D7"/>
    <mergeCell ref="E7:G7"/>
    <mergeCell ref="H7:I7"/>
    <mergeCell ref="J7:K7"/>
    <mergeCell ref="L7:M7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5184-85F1-40C1-969D-B901B5569EDC}">
  <sheetPr>
    <tabColor rgb="FFFFFF00"/>
    <pageSetUpPr fitToPage="1"/>
  </sheetPr>
  <dimension ref="A1:P21"/>
  <sheetViews>
    <sheetView zoomScaleNormal="100" workbookViewId="0">
      <selection activeCell="A9" sqref="A9:M15"/>
    </sheetView>
  </sheetViews>
  <sheetFormatPr defaultRowHeight="15" x14ac:dyDescent="0.25"/>
  <cols>
    <col min="1" max="1" width="77.7109375" style="2" customWidth="1"/>
    <col min="2" max="13" width="15.7109375" style="2" customWidth="1"/>
    <col min="14" max="14" width="11" style="2" customWidth="1"/>
    <col min="15" max="15" width="11.28515625" style="2" customWidth="1"/>
    <col min="16" max="16384" width="9.140625" style="2"/>
  </cols>
  <sheetData>
    <row r="1" spans="1:16" ht="23.2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/>
      <c r="O1" s="44"/>
    </row>
    <row r="2" spans="1:16" x14ac:dyDescent="0.25">
      <c r="A2" s="137" t="s">
        <v>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5"/>
      <c r="O2" s="5"/>
    </row>
    <row r="3" spans="1:16" x14ac:dyDescent="0.25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5"/>
      <c r="O3" s="5"/>
    </row>
    <row r="4" spans="1:16" ht="15.7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5"/>
      <c r="O4" s="45"/>
    </row>
    <row r="5" spans="1:16" ht="15.75" thickBot="1" x14ac:dyDescent="0.3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45"/>
      <c r="O5" s="45"/>
    </row>
    <row r="6" spans="1:16" ht="15.75" thickBot="1" x14ac:dyDescent="0.3">
      <c r="A6" s="165" t="s">
        <v>4</v>
      </c>
      <c r="B6" s="168" t="s">
        <v>5</v>
      </c>
      <c r="C6" s="169"/>
      <c r="D6" s="170"/>
      <c r="E6" s="171" t="s">
        <v>6</v>
      </c>
      <c r="F6" s="172"/>
      <c r="G6" s="173"/>
      <c r="H6" s="174" t="s">
        <v>7</v>
      </c>
      <c r="I6" s="175"/>
      <c r="J6" s="175"/>
      <c r="K6" s="175"/>
      <c r="L6" s="175"/>
      <c r="M6" s="176"/>
      <c r="N6" s="80"/>
      <c r="O6" s="85"/>
    </row>
    <row r="7" spans="1:16" ht="15.75" thickBot="1" x14ac:dyDescent="0.3">
      <c r="A7" s="166"/>
      <c r="B7" s="171" t="s">
        <v>8</v>
      </c>
      <c r="C7" s="172"/>
      <c r="D7" s="173"/>
      <c r="E7" s="168" t="s">
        <v>9</v>
      </c>
      <c r="F7" s="169"/>
      <c r="G7" s="170"/>
      <c r="H7" s="158" t="s">
        <v>10</v>
      </c>
      <c r="I7" s="159"/>
      <c r="J7" s="139" t="s">
        <v>11</v>
      </c>
      <c r="K7" s="139"/>
      <c r="L7" s="139" t="s">
        <v>12</v>
      </c>
      <c r="M7" s="140"/>
      <c r="N7" s="80"/>
      <c r="O7" s="85"/>
    </row>
    <row r="8" spans="1:16" ht="29.25" thickBot="1" x14ac:dyDescent="0.3">
      <c r="A8" s="167"/>
      <c r="B8" s="47" t="s">
        <v>13</v>
      </c>
      <c r="C8" s="48" t="s">
        <v>14</v>
      </c>
      <c r="D8" s="49" t="s">
        <v>15</v>
      </c>
      <c r="E8" s="50" t="s">
        <v>13</v>
      </c>
      <c r="F8" s="48" t="s">
        <v>14</v>
      </c>
      <c r="G8" s="51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  <c r="N8" s="80"/>
      <c r="O8" s="85"/>
    </row>
    <row r="9" spans="1:16" ht="27" customHeight="1" x14ac:dyDescent="0.25">
      <c r="A9" s="86" t="str">
        <f>'[1]комм. взр'!A44</f>
        <v>Одноместный однокомнатный номер повышенной комфортности</v>
      </c>
      <c r="B9" s="60">
        <f>'[1]комм. взр'!D44</f>
        <v>6600</v>
      </c>
      <c r="C9" s="55" t="s">
        <v>17</v>
      </c>
      <c r="D9" s="56" t="s">
        <v>17</v>
      </c>
      <c r="E9" s="57">
        <f t="shared" ref="E9:F15" si="0">B9-700</f>
        <v>5900</v>
      </c>
      <c r="F9" s="58" t="s">
        <v>17</v>
      </c>
      <c r="G9" s="59" t="s">
        <v>17</v>
      </c>
      <c r="H9" s="54" t="s">
        <v>17</v>
      </c>
      <c r="I9" s="65" t="s">
        <v>17</v>
      </c>
      <c r="J9" s="17" t="s">
        <v>17</v>
      </c>
      <c r="K9" s="17" t="s">
        <v>17</v>
      </c>
      <c r="L9" s="17" t="s">
        <v>17</v>
      </c>
      <c r="M9" s="18" t="s">
        <v>17</v>
      </c>
      <c r="N9"/>
      <c r="O9" s="78"/>
      <c r="P9" s="52"/>
    </row>
    <row r="10" spans="1:16" ht="27" customHeight="1" x14ac:dyDescent="0.25">
      <c r="A10" s="87" t="s">
        <v>21</v>
      </c>
      <c r="B10" s="60">
        <f>'[1]комм. взр'!D43</f>
        <v>5200</v>
      </c>
      <c r="C10" s="55" t="s">
        <v>17</v>
      </c>
      <c r="D10" s="56">
        <f>B10-1700+B10</f>
        <v>8700</v>
      </c>
      <c r="E10" s="60">
        <f>B10-700</f>
        <v>4500</v>
      </c>
      <c r="F10" s="55" t="s">
        <v>17</v>
      </c>
      <c r="G10" s="24">
        <f>E10-1000+E10</f>
        <v>8000</v>
      </c>
      <c r="H10" s="60">
        <f>[1]ДЕТИ!I35</f>
        <v>2900</v>
      </c>
      <c r="I10" s="55" t="s">
        <v>17</v>
      </c>
      <c r="J10" s="61">
        <f>[1]ДЕТИ!J35</f>
        <v>3100</v>
      </c>
      <c r="K10" s="61" t="s">
        <v>17</v>
      </c>
      <c r="L10" s="61">
        <f>[1]ДЕТИ!K35</f>
        <v>3300</v>
      </c>
      <c r="M10" s="24" t="s">
        <v>17</v>
      </c>
      <c r="N10"/>
      <c r="O10" s="78"/>
      <c r="P10" s="52"/>
    </row>
    <row r="11" spans="1:16" ht="27" customHeight="1" x14ac:dyDescent="0.25">
      <c r="A11" s="88" t="str">
        <f>'[1]комм. взр'!A45</f>
        <v xml:space="preserve">Двухместный однокомнатный номер повышенной комфортности  </v>
      </c>
      <c r="B11" s="54">
        <f>'[1]комм. взр'!D45</f>
        <v>5900</v>
      </c>
      <c r="C11" s="65" t="s">
        <v>17</v>
      </c>
      <c r="D11" s="23">
        <f t="shared" ref="D11:D15" si="1">B11-1700+B11</f>
        <v>10100</v>
      </c>
      <c r="E11" s="54">
        <f t="shared" si="0"/>
        <v>5200</v>
      </c>
      <c r="F11" s="65" t="s">
        <v>17</v>
      </c>
      <c r="G11" s="24">
        <f>E11-1000+E11</f>
        <v>9400</v>
      </c>
      <c r="H11" s="54">
        <f>[1]ДЕТИ!I36</f>
        <v>3200</v>
      </c>
      <c r="I11" s="65">
        <f>[1]ДЕТИ!I41</f>
        <v>2900</v>
      </c>
      <c r="J11" s="17">
        <f>[1]ДЕТИ!J36</f>
        <v>3400</v>
      </c>
      <c r="K11" s="17">
        <v>3200</v>
      </c>
      <c r="L11" s="17">
        <f>[1]ДЕТИ!K36</f>
        <v>3600</v>
      </c>
      <c r="M11" s="18" t="s">
        <v>17</v>
      </c>
      <c r="N11"/>
      <c r="O11" s="78"/>
      <c r="P11" s="52"/>
    </row>
    <row r="12" spans="1:16" ht="27" customHeight="1" x14ac:dyDescent="0.25">
      <c r="A12" s="88" t="str">
        <f>'[1]комм. взр'!A46</f>
        <v xml:space="preserve">Двухместный двухкомнатный номер  </v>
      </c>
      <c r="B12" s="54">
        <f>'[1]комм. взр'!D46</f>
        <v>5700</v>
      </c>
      <c r="C12" s="65">
        <v>4800</v>
      </c>
      <c r="D12" s="23">
        <f t="shared" si="1"/>
        <v>9700</v>
      </c>
      <c r="E12" s="54">
        <f t="shared" si="0"/>
        <v>5000</v>
      </c>
      <c r="F12" s="65">
        <f>C12-700</f>
        <v>4100</v>
      </c>
      <c r="G12" s="24">
        <f t="shared" ref="G12:G15" si="2">E12-1000+E12</f>
        <v>9000</v>
      </c>
      <c r="H12" s="54">
        <v>3200</v>
      </c>
      <c r="I12" s="65">
        <v>2900</v>
      </c>
      <c r="J12" s="17">
        <f>[1]ДЕТИ!J37</f>
        <v>3300</v>
      </c>
      <c r="K12" s="17">
        <v>3200</v>
      </c>
      <c r="L12" s="17">
        <f>[1]ДЕТИ!K37</f>
        <v>3500</v>
      </c>
      <c r="M12" s="18">
        <v>3300</v>
      </c>
      <c r="N12"/>
      <c r="O12" s="78"/>
      <c r="P12" s="52"/>
    </row>
    <row r="13" spans="1:16" ht="27" customHeight="1" x14ac:dyDescent="0.25">
      <c r="A13" s="88" t="str">
        <f>'[1]комм. взр'!A47</f>
        <v xml:space="preserve">Двухместный трехкомнатный номер повышенной комфортности  </v>
      </c>
      <c r="B13" s="54">
        <f>'[1]комм. взр'!D47</f>
        <v>6200</v>
      </c>
      <c r="C13" s="65">
        <v>4800</v>
      </c>
      <c r="D13" s="23">
        <f t="shared" si="1"/>
        <v>10700</v>
      </c>
      <c r="E13" s="54">
        <f t="shared" si="0"/>
        <v>5500</v>
      </c>
      <c r="F13" s="65">
        <f t="shared" si="0"/>
        <v>4100</v>
      </c>
      <c r="G13" s="24">
        <f t="shared" si="2"/>
        <v>10000</v>
      </c>
      <c r="H13" s="54">
        <f>[1]ДЕТИ!I38</f>
        <v>3300</v>
      </c>
      <c r="I13" s="65">
        <v>2900</v>
      </c>
      <c r="J13" s="17">
        <f>[1]ДЕТИ!J38</f>
        <v>3500</v>
      </c>
      <c r="K13" s="17">
        <v>3200</v>
      </c>
      <c r="L13" s="17">
        <f>[1]ДЕТИ!K38</f>
        <v>3700</v>
      </c>
      <c r="M13" s="18">
        <v>3300</v>
      </c>
      <c r="N13"/>
      <c r="O13" s="78"/>
      <c r="P13" s="52"/>
    </row>
    <row r="14" spans="1:16" ht="27" customHeight="1" x14ac:dyDescent="0.25">
      <c r="A14" s="88" t="str">
        <f>'[1]комм. взр'!A48</f>
        <v xml:space="preserve">Двухместный двухкомнатный номер люкс </v>
      </c>
      <c r="B14" s="54">
        <f>'[1]комм. взр'!D48</f>
        <v>8200</v>
      </c>
      <c r="C14" s="65">
        <v>4800</v>
      </c>
      <c r="D14" s="23">
        <f t="shared" si="1"/>
        <v>14700</v>
      </c>
      <c r="E14" s="54">
        <f t="shared" si="0"/>
        <v>7500</v>
      </c>
      <c r="F14" s="65">
        <f t="shared" si="0"/>
        <v>4100</v>
      </c>
      <c r="G14" s="24">
        <f t="shared" si="2"/>
        <v>14000</v>
      </c>
      <c r="H14" s="54">
        <f>[1]ДЕТИ!I39</f>
        <v>4100</v>
      </c>
      <c r="I14" s="65">
        <v>2900</v>
      </c>
      <c r="J14" s="17">
        <f>[1]ДЕТИ!J39</f>
        <v>4300</v>
      </c>
      <c r="K14" s="17">
        <v>3200</v>
      </c>
      <c r="L14" s="17">
        <f>[1]ДЕТИ!K39</f>
        <v>4500</v>
      </c>
      <c r="M14" s="18">
        <v>3300</v>
      </c>
      <c r="P14" s="52"/>
    </row>
    <row r="15" spans="1:16" ht="27" customHeight="1" thickBot="1" x14ac:dyDescent="0.3">
      <c r="A15" s="89" t="str">
        <f>'[1]комм. взр'!A49</f>
        <v xml:space="preserve">Двухместный трехкомнатный номер люкс </v>
      </c>
      <c r="B15" s="74">
        <f>'[1]комм. взр'!D49</f>
        <v>8700</v>
      </c>
      <c r="C15" s="75">
        <v>4800</v>
      </c>
      <c r="D15" s="31">
        <f t="shared" si="1"/>
        <v>15700</v>
      </c>
      <c r="E15" s="74">
        <f t="shared" si="0"/>
        <v>8000</v>
      </c>
      <c r="F15" s="75">
        <f t="shared" si="0"/>
        <v>4100</v>
      </c>
      <c r="G15" s="76">
        <f t="shared" si="2"/>
        <v>15000</v>
      </c>
      <c r="H15" s="74">
        <f>[1]ДЕТИ!I40</f>
        <v>4300</v>
      </c>
      <c r="I15" s="75">
        <v>2900</v>
      </c>
      <c r="J15" s="30">
        <f>[1]ДЕТИ!J40</f>
        <v>4500</v>
      </c>
      <c r="K15" s="30">
        <v>3200</v>
      </c>
      <c r="L15" s="30">
        <f>[1]ДЕТИ!K40</f>
        <v>4600</v>
      </c>
      <c r="M15" s="35">
        <v>3300</v>
      </c>
      <c r="N15"/>
      <c r="O15" s="78"/>
      <c r="P15" s="52"/>
    </row>
    <row r="16" spans="1:16" s="78" customFormat="1" ht="13.5" customHeight="1" x14ac:dyDescent="0.25">
      <c r="A16" s="37" t="s">
        <v>31</v>
      </c>
      <c r="B16" s="37" t="s">
        <v>32</v>
      </c>
      <c r="C16"/>
      <c r="D16" s="38"/>
      <c r="E16" s="38"/>
      <c r="F16" s="142" t="s">
        <v>46</v>
      </c>
      <c r="G16" s="142"/>
      <c r="H16" s="142"/>
      <c r="I16" s="142"/>
      <c r="J16" s="142"/>
      <c r="K16" s="143" t="s">
        <v>34</v>
      </c>
      <c r="L16" s="143"/>
      <c r="M16" s="143"/>
      <c r="N16"/>
    </row>
    <row r="17" spans="1:14" s="78" customFormat="1" ht="13.5" customHeight="1" x14ac:dyDescent="0.25">
      <c r="A17" s="42" t="s">
        <v>35</v>
      </c>
      <c r="B17" s="42" t="s">
        <v>35</v>
      </c>
      <c r="C17" s="42"/>
      <c r="D17" s="38"/>
      <c r="E17" s="38"/>
      <c r="F17" s="142"/>
      <c r="G17" s="142"/>
      <c r="H17" s="142"/>
      <c r="I17" s="142"/>
      <c r="J17" s="142"/>
      <c r="K17" s="143"/>
      <c r="L17" s="143"/>
      <c r="M17" s="143"/>
      <c r="N17"/>
    </row>
    <row r="18" spans="1:14" s="78" customFormat="1" ht="12.75" customHeight="1" x14ac:dyDescent="0.25">
      <c r="A18" s="42" t="s">
        <v>36</v>
      </c>
      <c r="B18" s="42" t="s">
        <v>36</v>
      </c>
      <c r="C18" s="42"/>
      <c r="D18" s="38"/>
      <c r="E18" s="38"/>
      <c r="F18" s="142"/>
      <c r="G18" s="142"/>
      <c r="H18" s="142"/>
      <c r="I18" s="142"/>
      <c r="J18" s="142"/>
      <c r="K18" s="143"/>
      <c r="L18" s="143"/>
      <c r="M18" s="143"/>
      <c r="N18"/>
    </row>
    <row r="19" spans="1:14" s="78" customFormat="1" ht="12.75" customHeight="1" x14ac:dyDescent="0.25">
      <c r="A19" s="42" t="s">
        <v>37</v>
      </c>
      <c r="B19" s="42" t="s">
        <v>43</v>
      </c>
      <c r="C19" s="42"/>
      <c r="D19" s="38"/>
      <c r="E19" s="38"/>
      <c r="F19" s="142"/>
      <c r="G19" s="142"/>
      <c r="H19" s="142"/>
      <c r="I19" s="142"/>
      <c r="J19" s="142"/>
      <c r="K19" s="143"/>
      <c r="L19" s="143"/>
      <c r="M19" s="143"/>
      <c r="N19"/>
    </row>
    <row r="20" spans="1:14" s="78" customFormat="1" ht="14.25" customHeight="1" x14ac:dyDescent="0.25">
      <c r="A20" s="42" t="s">
        <v>43</v>
      </c>
      <c r="B20" s="42"/>
      <c r="C20" s="42"/>
      <c r="D20" s="43"/>
      <c r="E20" s="43"/>
      <c r="F20" s="142"/>
      <c r="G20" s="142"/>
      <c r="H20" s="142"/>
      <c r="I20" s="142"/>
      <c r="J20" s="142"/>
      <c r="K20" s="143"/>
      <c r="L20" s="143"/>
      <c r="M20" s="143"/>
      <c r="N20"/>
    </row>
    <row r="21" spans="1:14" s="78" customFormat="1" ht="18.75" customHeight="1" x14ac:dyDescent="0.25">
      <c r="A21"/>
      <c r="B21"/>
      <c r="C21"/>
      <c r="D21" s="83"/>
      <c r="E21" s="83"/>
      <c r="F21" s="83"/>
      <c r="G21" s="83"/>
      <c r="H21" s="83"/>
      <c r="I21"/>
      <c r="J21"/>
      <c r="K21"/>
      <c r="L21"/>
      <c r="M21"/>
      <c r="N21"/>
    </row>
  </sheetData>
  <mergeCells count="16">
    <mergeCell ref="A1:M1"/>
    <mergeCell ref="A2:M2"/>
    <mergeCell ref="J7:K7"/>
    <mergeCell ref="L7:M7"/>
    <mergeCell ref="F16:J20"/>
    <mergeCell ref="K16:M20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FD2A-C1C3-4C94-B009-8AF92B3A51E1}">
  <sheetPr>
    <tabColor rgb="FFFFFF00"/>
    <pageSetUpPr fitToPage="1"/>
  </sheetPr>
  <dimension ref="A1:Q20"/>
  <sheetViews>
    <sheetView zoomScaleNormal="100" workbookViewId="0">
      <selection activeCell="A9" sqref="A9:M14"/>
    </sheetView>
  </sheetViews>
  <sheetFormatPr defaultRowHeight="15" x14ac:dyDescent="0.25"/>
  <cols>
    <col min="1" max="1" width="77.7109375" style="2" customWidth="1"/>
    <col min="2" max="13" width="15.7109375" style="2" customWidth="1"/>
    <col min="14" max="14" width="10.7109375" style="2" customWidth="1"/>
    <col min="15" max="15" width="10" style="2" customWidth="1"/>
    <col min="16" max="16384" width="9.140625" style="2"/>
  </cols>
  <sheetData>
    <row r="1" spans="1:17" ht="23.2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/>
      <c r="O1" s="44"/>
    </row>
    <row r="2" spans="1:17" x14ac:dyDescent="0.25">
      <c r="A2" s="137" t="s">
        <v>47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5"/>
      <c r="O2" s="5"/>
    </row>
    <row r="3" spans="1:17" x14ac:dyDescent="0.25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5"/>
      <c r="O3" s="5"/>
    </row>
    <row r="4" spans="1:17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45"/>
      <c r="O4" s="45"/>
    </row>
    <row r="5" spans="1:17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45"/>
      <c r="O5" s="45"/>
    </row>
    <row r="6" spans="1:17" ht="18" customHeight="1" thickBot="1" x14ac:dyDescent="0.3">
      <c r="A6" s="146" t="s">
        <v>4</v>
      </c>
      <c r="B6" s="168" t="s">
        <v>5</v>
      </c>
      <c r="C6" s="169"/>
      <c r="D6" s="170"/>
      <c r="E6" s="171" t="s">
        <v>6</v>
      </c>
      <c r="F6" s="172"/>
      <c r="G6" s="173"/>
      <c r="H6" s="171" t="s">
        <v>7</v>
      </c>
      <c r="I6" s="172"/>
      <c r="J6" s="172"/>
      <c r="K6" s="172"/>
      <c r="L6" s="172"/>
      <c r="M6" s="173"/>
      <c r="N6" s="46"/>
      <c r="O6" s="46"/>
    </row>
    <row r="7" spans="1:17" ht="16.5" thickBot="1" x14ac:dyDescent="0.3">
      <c r="A7" s="147"/>
      <c r="B7" s="171" t="s">
        <v>8</v>
      </c>
      <c r="C7" s="172"/>
      <c r="D7" s="173"/>
      <c r="E7" s="187" t="s">
        <v>9</v>
      </c>
      <c r="F7" s="188"/>
      <c r="G7" s="189"/>
      <c r="H7" s="171" t="s">
        <v>10</v>
      </c>
      <c r="I7" s="172"/>
      <c r="J7" s="183" t="s">
        <v>11</v>
      </c>
      <c r="K7" s="183"/>
      <c r="L7" s="183" t="s">
        <v>12</v>
      </c>
      <c r="M7" s="184"/>
      <c r="N7" s="185"/>
      <c r="O7" s="185"/>
    </row>
    <row r="8" spans="1:17" ht="32.25" thickBot="1" x14ac:dyDescent="0.3">
      <c r="A8" s="148"/>
      <c r="B8" s="47" t="s">
        <v>13</v>
      </c>
      <c r="C8" s="48" t="s">
        <v>14</v>
      </c>
      <c r="D8" s="49" t="s">
        <v>15</v>
      </c>
      <c r="E8" s="90" t="s">
        <v>13</v>
      </c>
      <c r="F8" s="48" t="s">
        <v>14</v>
      </c>
      <c r="G8" s="91" t="s">
        <v>15</v>
      </c>
      <c r="H8" s="92" t="s">
        <v>13</v>
      </c>
      <c r="I8" s="48" t="s">
        <v>14</v>
      </c>
      <c r="J8" s="48" t="s">
        <v>13</v>
      </c>
      <c r="K8" s="48" t="s">
        <v>14</v>
      </c>
      <c r="L8" s="48" t="s">
        <v>13</v>
      </c>
      <c r="M8" s="49" t="s">
        <v>14</v>
      </c>
      <c r="N8" s="3"/>
      <c r="O8" s="3"/>
      <c r="P8" s="52"/>
    </row>
    <row r="9" spans="1:17" ht="27" customHeight="1" x14ac:dyDescent="0.25">
      <c r="A9" s="93" t="str">
        <f>'[1]комм. взр'!A22</f>
        <v>Одноместный однокомнатный номер</v>
      </c>
      <c r="B9" s="94">
        <f>'[1]комм. взр'!D22</f>
        <v>4600</v>
      </c>
      <c r="C9" s="95" t="s">
        <v>17</v>
      </c>
      <c r="D9" s="96" t="s">
        <v>17</v>
      </c>
      <c r="E9" s="97">
        <f t="shared" ref="E9:F14" si="0">B9-700</f>
        <v>3900</v>
      </c>
      <c r="F9" s="98" t="s">
        <v>17</v>
      </c>
      <c r="G9" s="99"/>
      <c r="H9" s="97" t="s">
        <v>17</v>
      </c>
      <c r="I9" s="98" t="s">
        <v>17</v>
      </c>
      <c r="J9" s="98" t="s">
        <v>17</v>
      </c>
      <c r="K9" s="95" t="s">
        <v>17</v>
      </c>
      <c r="L9" s="95" t="s">
        <v>17</v>
      </c>
      <c r="M9" s="96" t="s">
        <v>17</v>
      </c>
      <c r="N9" s="100"/>
    </row>
    <row r="10" spans="1:17" ht="27" customHeight="1" x14ac:dyDescent="0.25">
      <c r="A10" s="93" t="str">
        <f>'[1]комм. взр'!A23</f>
        <v>Одноместный однокомнатный номер повышенной комфортности</v>
      </c>
      <c r="B10" s="101">
        <f>'[1]комм. взр'!D23</f>
        <v>5200</v>
      </c>
      <c r="C10" s="102" t="s">
        <v>17</v>
      </c>
      <c r="D10" s="103" t="s">
        <v>17</v>
      </c>
      <c r="E10" s="104">
        <f t="shared" si="0"/>
        <v>4500</v>
      </c>
      <c r="F10" s="105" t="s">
        <v>17</v>
      </c>
      <c r="G10" s="106" t="s">
        <v>17</v>
      </c>
      <c r="H10" s="104" t="s">
        <v>17</v>
      </c>
      <c r="I10" s="105" t="s">
        <v>17</v>
      </c>
      <c r="J10" s="105" t="s">
        <v>17</v>
      </c>
      <c r="K10" s="102" t="s">
        <v>17</v>
      </c>
      <c r="L10" s="102" t="s">
        <v>17</v>
      </c>
      <c r="M10" s="103" t="s">
        <v>17</v>
      </c>
      <c r="N10" s="100"/>
    </row>
    <row r="11" spans="1:17" ht="27" customHeight="1" x14ac:dyDescent="0.25">
      <c r="A11" s="107" t="s">
        <v>21</v>
      </c>
      <c r="B11" s="94">
        <f>'[1]комм. взр'!D21</f>
        <v>4200</v>
      </c>
      <c r="C11" s="95" t="s">
        <v>17</v>
      </c>
      <c r="D11" s="56">
        <f>B11-1700+B11</f>
        <v>6700</v>
      </c>
      <c r="E11" s="97">
        <f>B11-700</f>
        <v>3500</v>
      </c>
      <c r="F11" s="98" t="s">
        <v>17</v>
      </c>
      <c r="G11" s="99">
        <f t="shared" ref="G11:G14" si="1">E11*2-700</f>
        <v>6300</v>
      </c>
      <c r="H11" s="97">
        <f>[1]ДЕТИ!I15</f>
        <v>3000</v>
      </c>
      <c r="I11" s="98" t="s">
        <v>18</v>
      </c>
      <c r="J11" s="98">
        <f>[1]ДЕТИ!J15</f>
        <v>3200</v>
      </c>
      <c r="K11" s="95" t="s">
        <v>18</v>
      </c>
      <c r="L11" s="108">
        <f>[1]ДЕТИ!K15</f>
        <v>3300</v>
      </c>
      <c r="M11" s="96" t="s">
        <v>18</v>
      </c>
      <c r="N11" s="100"/>
    </row>
    <row r="12" spans="1:17" s="111" customFormat="1" ht="27" customHeight="1" x14ac:dyDescent="0.25">
      <c r="A12" s="109" t="s">
        <v>40</v>
      </c>
      <c r="B12" s="101">
        <f>'[1]комм. взр'!D24</f>
        <v>5000</v>
      </c>
      <c r="C12" s="95" t="s">
        <v>17</v>
      </c>
      <c r="D12" s="23">
        <f t="shared" ref="D12:D14" si="2">B12-1700+B12</f>
        <v>8300</v>
      </c>
      <c r="E12" s="104">
        <f t="shared" si="0"/>
        <v>4300</v>
      </c>
      <c r="F12" s="98" t="s">
        <v>17</v>
      </c>
      <c r="G12" s="99">
        <f t="shared" si="1"/>
        <v>7900</v>
      </c>
      <c r="H12" s="104">
        <f>[1]ДЕТИ!I16</f>
        <v>3200</v>
      </c>
      <c r="I12" s="105" t="s">
        <v>18</v>
      </c>
      <c r="J12" s="105">
        <f>[1]ДЕТИ!J16</f>
        <v>3400</v>
      </c>
      <c r="K12" s="102" t="s">
        <v>17</v>
      </c>
      <c r="L12" s="102">
        <f>[1]ДЕТИ!K16</f>
        <v>3500</v>
      </c>
      <c r="M12" s="103" t="s">
        <v>17</v>
      </c>
      <c r="N12" s="110"/>
      <c r="O12" s="2"/>
      <c r="P12" s="2"/>
      <c r="Q12" s="2"/>
    </row>
    <row r="13" spans="1:17" ht="27" customHeight="1" x14ac:dyDescent="0.25">
      <c r="A13" s="112" t="s">
        <v>48</v>
      </c>
      <c r="B13" s="101">
        <f>'[1]комм. взр'!D25</f>
        <v>5400</v>
      </c>
      <c r="C13" s="65">
        <v>3600</v>
      </c>
      <c r="D13" s="23">
        <f t="shared" si="2"/>
        <v>9100</v>
      </c>
      <c r="E13" s="104">
        <f t="shared" si="0"/>
        <v>4700</v>
      </c>
      <c r="F13" s="98">
        <f t="shared" si="0"/>
        <v>2900</v>
      </c>
      <c r="G13" s="106">
        <f t="shared" si="1"/>
        <v>8700</v>
      </c>
      <c r="H13" s="104">
        <f>[1]ДЕТИ!I17</f>
        <v>3400</v>
      </c>
      <c r="I13" s="105">
        <v>2600</v>
      </c>
      <c r="J13" s="105">
        <f>[1]ДЕТИ!J17</f>
        <v>3600</v>
      </c>
      <c r="K13" s="102">
        <v>2700</v>
      </c>
      <c r="L13" s="102">
        <f>[1]ДЕТИ!K17</f>
        <v>3700</v>
      </c>
      <c r="M13" s="103">
        <v>2800</v>
      </c>
      <c r="N13" s="110"/>
      <c r="O13" s="111"/>
    </row>
    <row r="14" spans="1:17" s="78" customFormat="1" ht="27" customHeight="1" thickBot="1" x14ac:dyDescent="0.3">
      <c r="A14" s="113" t="s">
        <v>29</v>
      </c>
      <c r="B14" s="114">
        <f>'[1]комм. взр'!D26</f>
        <v>5900</v>
      </c>
      <c r="C14" s="75">
        <v>3600</v>
      </c>
      <c r="D14" s="31">
        <f t="shared" si="2"/>
        <v>10100</v>
      </c>
      <c r="E14" s="115">
        <f t="shared" si="0"/>
        <v>5200</v>
      </c>
      <c r="F14" s="116">
        <f t="shared" si="0"/>
        <v>2900</v>
      </c>
      <c r="G14" s="117">
        <f t="shared" si="1"/>
        <v>9700</v>
      </c>
      <c r="H14" s="115">
        <f>[1]ДЕТИ!I18</f>
        <v>3600</v>
      </c>
      <c r="I14" s="118">
        <v>2600</v>
      </c>
      <c r="J14" s="118">
        <f>[1]ДЕТИ!J18</f>
        <v>3800</v>
      </c>
      <c r="K14" s="119">
        <v>2700</v>
      </c>
      <c r="L14" s="119">
        <f>[1]ДЕТИ!K18</f>
        <v>3900</v>
      </c>
      <c r="M14" s="120">
        <v>2800</v>
      </c>
      <c r="N14" s="110"/>
      <c r="O14" s="2"/>
      <c r="P14" s="2"/>
      <c r="Q14" s="2"/>
    </row>
    <row r="15" spans="1:17" s="78" customFormat="1" ht="13.5" customHeight="1" x14ac:dyDescent="0.25">
      <c r="A15" s="37" t="s">
        <v>31</v>
      </c>
      <c r="B15" s="37" t="s">
        <v>32</v>
      </c>
      <c r="C15"/>
      <c r="D15" s="38"/>
      <c r="E15" s="38"/>
      <c r="F15" s="41"/>
      <c r="G15" s="143" t="s">
        <v>34</v>
      </c>
      <c r="H15" s="143"/>
      <c r="I15" s="143"/>
      <c r="L15" s="79"/>
    </row>
    <row r="16" spans="1:17" s="78" customFormat="1" ht="12.75" customHeight="1" x14ac:dyDescent="0.25">
      <c r="A16" s="42" t="s">
        <v>35</v>
      </c>
      <c r="B16" s="42" t="s">
        <v>35</v>
      </c>
      <c r="C16" s="42"/>
      <c r="D16" s="38"/>
      <c r="E16" s="38"/>
      <c r="F16" s="41"/>
      <c r="G16" s="143"/>
      <c r="H16" s="143"/>
      <c r="I16" s="143"/>
      <c r="L16" s="79"/>
    </row>
    <row r="17" spans="1:14" s="78" customFormat="1" ht="12.75" customHeight="1" x14ac:dyDescent="0.25">
      <c r="A17" s="42" t="s">
        <v>36</v>
      </c>
      <c r="B17" s="42" t="s">
        <v>36</v>
      </c>
      <c r="C17" s="42"/>
      <c r="D17" s="38"/>
      <c r="E17" s="38"/>
      <c r="F17" s="41"/>
      <c r="G17" s="143"/>
      <c r="H17" s="143"/>
      <c r="I17" s="143"/>
      <c r="L17" s="79"/>
    </row>
    <row r="18" spans="1:14" s="78" customFormat="1" ht="21.75" customHeight="1" x14ac:dyDescent="0.25">
      <c r="A18" s="42" t="s">
        <v>37</v>
      </c>
      <c r="B18" s="42" t="s">
        <v>43</v>
      </c>
      <c r="C18" s="42"/>
      <c r="D18" s="38"/>
      <c r="E18" s="38"/>
      <c r="F18" s="40"/>
      <c r="G18" s="143"/>
      <c r="H18" s="143"/>
      <c r="I18" s="143"/>
      <c r="J18" s="80"/>
      <c r="K18" s="80"/>
      <c r="L18"/>
    </row>
    <row r="19" spans="1:14" s="78" customFormat="1" ht="14.25" customHeight="1" x14ac:dyDescent="0.25">
      <c r="A19" s="42" t="s">
        <v>43</v>
      </c>
      <c r="B19" s="42"/>
      <c r="C19" s="42"/>
      <c r="D19" s="43"/>
      <c r="E19" s="43"/>
      <c r="F19" s="43"/>
      <c r="G19" s="43"/>
      <c r="H19" s="43"/>
      <c r="I19" s="37"/>
      <c r="J19"/>
      <c r="K19"/>
      <c r="L19"/>
      <c r="M19"/>
      <c r="N19"/>
    </row>
    <row r="20" spans="1:14" s="78" customFormat="1" ht="14.25" customHeight="1" x14ac:dyDescent="0.25">
      <c r="A20"/>
      <c r="B20"/>
      <c r="C20"/>
      <c r="D20" s="43"/>
      <c r="E20" s="43"/>
      <c r="F20" s="43"/>
      <c r="G20" s="43"/>
      <c r="H20" s="43"/>
      <c r="I20"/>
      <c r="J20"/>
      <c r="K20"/>
      <c r="L20"/>
      <c r="M20"/>
      <c r="N20"/>
    </row>
  </sheetData>
  <mergeCells count="16">
    <mergeCell ref="G15:I18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  <mergeCell ref="A1:M1"/>
    <mergeCell ref="A2:M2"/>
    <mergeCell ref="J7:K7"/>
    <mergeCell ref="L7:M7"/>
    <mergeCell ref="N7:O7"/>
  </mergeCell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885F-6680-492F-961D-37E5BC51A692}">
  <sheetPr>
    <tabColor rgb="FFFFFF00"/>
    <pageSetUpPr fitToPage="1"/>
  </sheetPr>
  <dimension ref="A1:M19"/>
  <sheetViews>
    <sheetView topLeftCell="A10" zoomScaleNormal="100" workbookViewId="0">
      <selection activeCell="A20" sqref="A20:XFD27"/>
    </sheetView>
  </sheetViews>
  <sheetFormatPr defaultRowHeight="15" x14ac:dyDescent="0.25"/>
  <cols>
    <col min="1" max="1" width="77.7109375" customWidth="1"/>
    <col min="2" max="13" width="15.7109375" customWidth="1"/>
  </cols>
  <sheetData>
    <row r="1" spans="1:13" ht="23.2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x14ac:dyDescent="0.25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x14ac:dyDescent="0.25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20.2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ht="15.75" thickBot="1" x14ac:dyDescent="0.3">
      <c r="A6" s="165" t="s">
        <v>4</v>
      </c>
      <c r="B6" s="149" t="s">
        <v>5</v>
      </c>
      <c r="C6" s="150"/>
      <c r="D6" s="151"/>
      <c r="E6" s="152" t="s">
        <v>6</v>
      </c>
      <c r="F6" s="153"/>
      <c r="G6" s="154"/>
      <c r="H6" s="174" t="s">
        <v>7</v>
      </c>
      <c r="I6" s="175"/>
      <c r="J6" s="175"/>
      <c r="K6" s="175"/>
      <c r="L6" s="175"/>
      <c r="M6" s="176"/>
    </row>
    <row r="7" spans="1:13" ht="16.5" thickBot="1" x14ac:dyDescent="0.3">
      <c r="A7" s="166"/>
      <c r="B7" s="192" t="s">
        <v>8</v>
      </c>
      <c r="C7" s="193"/>
      <c r="D7" s="194"/>
      <c r="E7" s="195" t="s">
        <v>9</v>
      </c>
      <c r="F7" s="196"/>
      <c r="G7" s="197"/>
      <c r="H7" s="158" t="s">
        <v>10</v>
      </c>
      <c r="I7" s="159"/>
      <c r="J7" s="190" t="s">
        <v>11</v>
      </c>
      <c r="K7" s="190"/>
      <c r="L7" s="190" t="s">
        <v>12</v>
      </c>
      <c r="M7" s="191"/>
    </row>
    <row r="8" spans="1:13" ht="32.25" thickBot="1" x14ac:dyDescent="0.3">
      <c r="A8" s="167"/>
      <c r="B8" s="47" t="s">
        <v>13</v>
      </c>
      <c r="C8" s="48" t="s">
        <v>14</v>
      </c>
      <c r="D8" s="49" t="s">
        <v>15</v>
      </c>
      <c r="E8" s="90" t="s">
        <v>13</v>
      </c>
      <c r="F8" s="48" t="s">
        <v>14</v>
      </c>
      <c r="G8" s="91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</row>
    <row r="9" spans="1:13" ht="27" customHeight="1" x14ac:dyDescent="0.25">
      <c r="A9" s="121" t="s">
        <v>50</v>
      </c>
      <c r="B9" s="57">
        <f>'[1]комм. взр'!D29</f>
        <v>4200</v>
      </c>
      <c r="C9" s="58" t="s">
        <v>17</v>
      </c>
      <c r="D9" s="59" t="s">
        <v>17</v>
      </c>
      <c r="E9" s="122">
        <f t="shared" ref="E9:E13" si="0">B9-700</f>
        <v>3500</v>
      </c>
      <c r="F9" s="58" t="s">
        <v>17</v>
      </c>
      <c r="G9" s="59" t="s">
        <v>17</v>
      </c>
      <c r="H9" s="57" t="s">
        <v>17</v>
      </c>
      <c r="I9" s="58" t="s">
        <v>17</v>
      </c>
      <c r="J9" s="58" t="s">
        <v>17</v>
      </c>
      <c r="K9" s="58" t="s">
        <v>17</v>
      </c>
      <c r="L9" s="58" t="s">
        <v>17</v>
      </c>
      <c r="M9" s="59" t="s">
        <v>17</v>
      </c>
    </row>
    <row r="10" spans="1:13" ht="27" customHeight="1" x14ac:dyDescent="0.25">
      <c r="A10" s="121" t="s">
        <v>51</v>
      </c>
      <c r="B10" s="60">
        <f>'[1]комм. взр'!D28</f>
        <v>4000</v>
      </c>
      <c r="C10" s="55" t="s">
        <v>17</v>
      </c>
      <c r="D10" s="56">
        <f>B10-1700+B10</f>
        <v>6300</v>
      </c>
      <c r="E10" s="123">
        <f>B10-700</f>
        <v>3300</v>
      </c>
      <c r="F10" s="55" t="s">
        <v>17</v>
      </c>
      <c r="G10" s="99">
        <f>E10*2-700</f>
        <v>5900</v>
      </c>
      <c r="H10" s="60">
        <f>[1]ДЕТИ!I21</f>
        <v>2600</v>
      </c>
      <c r="I10" s="55" t="s">
        <v>17</v>
      </c>
      <c r="J10" s="61">
        <f>[1]ДЕТИ!J21</f>
        <v>2700</v>
      </c>
      <c r="K10" s="55" t="s">
        <v>17</v>
      </c>
      <c r="L10" s="61">
        <v>2800</v>
      </c>
      <c r="M10" s="56" t="s">
        <v>17</v>
      </c>
    </row>
    <row r="11" spans="1:13" ht="27" customHeight="1" x14ac:dyDescent="0.25">
      <c r="A11" s="124" t="s">
        <v>52</v>
      </c>
      <c r="B11" s="54">
        <f>'[1]комм. взр'!D30</f>
        <v>4100</v>
      </c>
      <c r="C11" s="65">
        <v>3500</v>
      </c>
      <c r="D11" s="23">
        <f>B11-1700+B11</f>
        <v>6500</v>
      </c>
      <c r="E11" s="123">
        <f t="shared" si="0"/>
        <v>3400</v>
      </c>
      <c r="F11" s="65">
        <v>2800</v>
      </c>
      <c r="G11" s="99">
        <f t="shared" ref="G11:G12" si="1">E11*2-700</f>
        <v>6100</v>
      </c>
      <c r="H11" s="54">
        <f>[1]ДЕТИ!I22</f>
        <v>2600</v>
      </c>
      <c r="I11" s="65">
        <v>2600</v>
      </c>
      <c r="J11" s="17">
        <f>[1]ДЕТИ!J22</f>
        <v>2800</v>
      </c>
      <c r="K11" s="65">
        <v>2700</v>
      </c>
      <c r="L11" s="17">
        <f>[1]ДЕТИ!K22</f>
        <v>2900</v>
      </c>
      <c r="M11" s="23">
        <v>2300</v>
      </c>
    </row>
    <row r="12" spans="1:13" ht="27" customHeight="1" x14ac:dyDescent="0.25">
      <c r="A12" s="121" t="s">
        <v>53</v>
      </c>
      <c r="B12" s="54">
        <f>'[1]комм. взр'!D31</f>
        <v>4300</v>
      </c>
      <c r="C12" s="69">
        <v>3500</v>
      </c>
      <c r="D12" s="23">
        <f>B12-1700+B12</f>
        <v>6900</v>
      </c>
      <c r="E12" s="123">
        <f t="shared" si="0"/>
        <v>3600</v>
      </c>
      <c r="F12" s="69">
        <v>2800</v>
      </c>
      <c r="G12" s="99">
        <f t="shared" si="1"/>
        <v>6500</v>
      </c>
      <c r="H12" s="54">
        <f>[1]ДЕТИ!I23</f>
        <v>2700</v>
      </c>
      <c r="I12" s="65">
        <v>2600</v>
      </c>
      <c r="J12" s="17">
        <v>2800</v>
      </c>
      <c r="K12" s="61">
        <v>2700</v>
      </c>
      <c r="L12" s="17">
        <f>[1]ДЕТИ!K23</f>
        <v>2900</v>
      </c>
      <c r="M12" s="18">
        <v>2300</v>
      </c>
    </row>
    <row r="13" spans="1:13" ht="27" customHeight="1" thickBot="1" x14ac:dyDescent="0.3">
      <c r="A13" s="125" t="s">
        <v>54</v>
      </c>
      <c r="B13" s="74">
        <f>'[1]комм. взр'!D32</f>
        <v>4000</v>
      </c>
      <c r="C13" s="75" t="s">
        <v>17</v>
      </c>
      <c r="D13" s="31" t="s">
        <v>17</v>
      </c>
      <c r="E13" s="126">
        <f t="shared" si="0"/>
        <v>3300</v>
      </c>
      <c r="F13" s="75" t="s">
        <v>17</v>
      </c>
      <c r="G13" s="127" t="s">
        <v>17</v>
      </c>
      <c r="H13" s="74">
        <f>[1]ДЕТИ!I24</f>
        <v>2600</v>
      </c>
      <c r="I13" s="75" t="s">
        <v>17</v>
      </c>
      <c r="J13" s="30">
        <v>2700</v>
      </c>
      <c r="K13" s="77" t="s">
        <v>17</v>
      </c>
      <c r="L13" s="30">
        <v>2800</v>
      </c>
      <c r="M13" s="35" t="s">
        <v>17</v>
      </c>
    </row>
    <row r="14" spans="1:13" x14ac:dyDescent="0.25">
      <c r="A14" s="37" t="s">
        <v>31</v>
      </c>
      <c r="B14" s="37" t="s">
        <v>32</v>
      </c>
      <c r="D14" s="38"/>
      <c r="E14" s="38"/>
      <c r="F14" s="143" t="s">
        <v>34</v>
      </c>
      <c r="G14" s="143"/>
      <c r="H14" s="143"/>
      <c r="I14" s="78"/>
      <c r="J14" s="78"/>
      <c r="K14" s="79"/>
      <c r="L14" s="78"/>
      <c r="M14" s="78"/>
    </row>
    <row r="15" spans="1:13" x14ac:dyDescent="0.25">
      <c r="A15" s="42" t="s">
        <v>35</v>
      </c>
      <c r="B15" s="42" t="s">
        <v>35</v>
      </c>
      <c r="C15" s="42"/>
      <c r="D15" s="38"/>
      <c r="E15" s="38"/>
      <c r="F15" s="143"/>
      <c r="G15" s="143"/>
      <c r="H15" s="143"/>
      <c r="I15" s="78"/>
      <c r="J15" s="78"/>
      <c r="K15" s="79"/>
      <c r="L15" s="78"/>
      <c r="M15" s="78"/>
    </row>
    <row r="16" spans="1:13" x14ac:dyDescent="0.25">
      <c r="A16" s="42" t="s">
        <v>36</v>
      </c>
      <c r="B16" s="42" t="s">
        <v>36</v>
      </c>
      <c r="C16" s="42"/>
      <c r="D16" s="38"/>
      <c r="E16" s="38"/>
      <c r="F16" s="143"/>
      <c r="G16" s="143"/>
      <c r="H16" s="143"/>
      <c r="I16" s="78"/>
      <c r="J16" s="78"/>
      <c r="K16" s="79"/>
      <c r="L16" s="78"/>
      <c r="M16" s="78"/>
    </row>
    <row r="17" spans="1:13" x14ac:dyDescent="0.25">
      <c r="A17" s="42" t="s">
        <v>37</v>
      </c>
      <c r="B17" s="42" t="s">
        <v>43</v>
      </c>
      <c r="C17" s="42"/>
      <c r="D17" s="38"/>
      <c r="E17" s="38"/>
      <c r="F17" s="143"/>
      <c r="G17" s="143"/>
      <c r="H17" s="143"/>
      <c r="I17" s="80"/>
      <c r="J17" s="80"/>
      <c r="L17" s="78"/>
      <c r="M17" s="78"/>
    </row>
    <row r="18" spans="1:13" x14ac:dyDescent="0.25">
      <c r="A18" s="42" t="s">
        <v>43</v>
      </c>
      <c r="B18" s="42"/>
      <c r="C18" s="42"/>
      <c r="D18" s="43"/>
      <c r="E18" s="43"/>
      <c r="F18" s="43"/>
      <c r="G18" s="43"/>
      <c r="H18" s="43"/>
      <c r="I18" s="81"/>
    </row>
    <row r="19" spans="1:13" x14ac:dyDescent="0.25">
      <c r="D19" s="83"/>
      <c r="E19" s="83"/>
      <c r="F19" s="83"/>
      <c r="G19" s="83"/>
      <c r="H19" s="83"/>
    </row>
  </sheetData>
  <mergeCells count="15">
    <mergeCell ref="A1:M1"/>
    <mergeCell ref="A2:M2"/>
    <mergeCell ref="J7:K7"/>
    <mergeCell ref="L7:M7"/>
    <mergeCell ref="F14:H17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52B7-22E0-4F85-8A52-E2BC9F595D40}">
  <sheetPr>
    <tabColor rgb="FFFFFF00"/>
    <pageSetUpPr fitToPage="1"/>
  </sheetPr>
  <dimension ref="A1:M21"/>
  <sheetViews>
    <sheetView tabSelected="1" zoomScaleNormal="100" workbookViewId="0">
      <selection activeCell="A5" sqref="A5:J5"/>
    </sheetView>
  </sheetViews>
  <sheetFormatPr defaultRowHeight="15" x14ac:dyDescent="0.25"/>
  <cols>
    <col min="1" max="1" width="77.7109375" style="2" customWidth="1"/>
    <col min="2" max="10" width="15.7109375" style="2" customWidth="1"/>
    <col min="11" max="11" width="10.85546875" style="2" customWidth="1"/>
    <col min="12" max="12" width="10.42578125" style="2" customWidth="1"/>
    <col min="13" max="16384" width="9.140625" style="2"/>
  </cols>
  <sheetData>
    <row r="1" spans="1:13" ht="23.25" x14ac:dyDescent="0.2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44"/>
      <c r="L1" s="44"/>
    </row>
    <row r="2" spans="1:13" x14ac:dyDescent="0.25">
      <c r="A2" s="200" t="s">
        <v>55</v>
      </c>
      <c r="B2" s="200"/>
      <c r="C2" s="200"/>
      <c r="D2" s="200"/>
      <c r="E2" s="200"/>
      <c r="F2" s="200"/>
      <c r="G2" s="200"/>
      <c r="H2" s="200"/>
      <c r="I2" s="200"/>
      <c r="J2" s="200"/>
      <c r="K2" s="5"/>
      <c r="L2" s="5"/>
    </row>
    <row r="3" spans="1:13" x14ac:dyDescent="0.25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5"/>
      <c r="L3" s="5"/>
    </row>
    <row r="4" spans="1:13" x14ac:dyDescent="0.25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4"/>
      <c r="L4" s="4"/>
      <c r="M4" s="4"/>
    </row>
    <row r="5" spans="1:13" ht="15.75" thickBot="1" x14ac:dyDescent="0.3">
      <c r="A5" s="268" t="s">
        <v>75</v>
      </c>
      <c r="B5" s="268"/>
      <c r="C5" s="268"/>
      <c r="D5" s="268"/>
      <c r="E5" s="268"/>
      <c r="F5" s="268"/>
      <c r="G5" s="268"/>
      <c r="H5" s="268"/>
      <c r="I5" s="268"/>
      <c r="J5" s="268"/>
      <c r="K5" s="4"/>
      <c r="L5" s="4"/>
      <c r="M5" s="4"/>
    </row>
    <row r="6" spans="1:13" s="45" customFormat="1" thickBot="1" x14ac:dyDescent="0.25">
      <c r="A6" s="202" t="s">
        <v>4</v>
      </c>
      <c r="B6" s="239" t="s">
        <v>56</v>
      </c>
      <c r="C6" s="240"/>
      <c r="D6" s="240"/>
      <c r="E6" s="240"/>
      <c r="F6" s="240"/>
      <c r="G6" s="240"/>
      <c r="H6" s="240"/>
      <c r="I6" s="240"/>
      <c r="J6" s="241"/>
      <c r="K6" s="5"/>
      <c r="L6" s="5"/>
    </row>
    <row r="7" spans="1:13" s="45" customFormat="1" ht="19.5" customHeight="1" thickBot="1" x14ac:dyDescent="0.25">
      <c r="A7" s="206"/>
      <c r="B7" s="239" t="s">
        <v>57</v>
      </c>
      <c r="C7" s="240"/>
      <c r="D7" s="241"/>
      <c r="E7" s="242" t="s">
        <v>10</v>
      </c>
      <c r="F7" s="243"/>
      <c r="G7" s="244" t="s">
        <v>11</v>
      </c>
      <c r="H7" s="244"/>
      <c r="I7" s="244" t="s">
        <v>12</v>
      </c>
      <c r="J7" s="245"/>
      <c r="K7" s="198"/>
      <c r="L7" s="198"/>
    </row>
    <row r="8" spans="1:13" s="45" customFormat="1" ht="32.25" thickBot="1" x14ac:dyDescent="0.25">
      <c r="A8" s="246"/>
      <c r="B8" s="247" t="s">
        <v>13</v>
      </c>
      <c r="C8" s="248" t="s">
        <v>14</v>
      </c>
      <c r="D8" s="249" t="s">
        <v>15</v>
      </c>
      <c r="E8" s="250" t="s">
        <v>13</v>
      </c>
      <c r="F8" s="248" t="s">
        <v>14</v>
      </c>
      <c r="G8" s="248" t="s">
        <v>13</v>
      </c>
      <c r="H8" s="248" t="s">
        <v>14</v>
      </c>
      <c r="I8" s="248" t="s">
        <v>13</v>
      </c>
      <c r="J8" s="251" t="s">
        <v>14</v>
      </c>
      <c r="K8" s="128"/>
      <c r="L8" s="128"/>
    </row>
    <row r="9" spans="1:13" ht="27" customHeight="1" x14ac:dyDescent="0.25">
      <c r="A9" s="252" t="s">
        <v>58</v>
      </c>
      <c r="B9" s="253">
        <f>'[1]комм. взр'!D52</f>
        <v>3900</v>
      </c>
      <c r="C9" s="254" t="s">
        <v>17</v>
      </c>
      <c r="D9" s="230" t="s">
        <v>17</v>
      </c>
      <c r="E9" s="255" t="s">
        <v>17</v>
      </c>
      <c r="F9" s="256" t="s">
        <v>17</v>
      </c>
      <c r="G9" s="256" t="s">
        <v>17</v>
      </c>
      <c r="H9" s="256" t="s">
        <v>17</v>
      </c>
      <c r="I9" s="256" t="s">
        <v>17</v>
      </c>
      <c r="J9" s="230" t="s">
        <v>17</v>
      </c>
      <c r="K9" s="129"/>
      <c r="L9" s="130"/>
    </row>
    <row r="10" spans="1:13" ht="27" customHeight="1" x14ac:dyDescent="0.25">
      <c r="A10" s="257" t="s">
        <v>59</v>
      </c>
      <c r="B10" s="253">
        <f>'[1]комм. взр'!D53</f>
        <v>5600</v>
      </c>
      <c r="C10" s="254" t="s">
        <v>17</v>
      </c>
      <c r="D10" s="230" t="s">
        <v>17</v>
      </c>
      <c r="E10" s="255" t="s">
        <v>17</v>
      </c>
      <c r="F10" s="256" t="s">
        <v>17</v>
      </c>
      <c r="G10" s="256" t="s">
        <v>17</v>
      </c>
      <c r="H10" s="256" t="s">
        <v>17</v>
      </c>
      <c r="I10" s="256" t="s">
        <v>17</v>
      </c>
      <c r="J10" s="230" t="s">
        <v>17</v>
      </c>
      <c r="K10" s="129"/>
      <c r="L10" s="130"/>
    </row>
    <row r="11" spans="1:13" ht="27" customHeight="1" x14ac:dyDescent="0.25">
      <c r="A11" s="257" t="s">
        <v>21</v>
      </c>
      <c r="B11" s="253">
        <f>'[1]комм. взр'!D51</f>
        <v>3800</v>
      </c>
      <c r="C11" s="258" t="s">
        <v>17</v>
      </c>
      <c r="D11" s="230">
        <f>B11-1000+B11</f>
        <v>6600</v>
      </c>
      <c r="E11" s="255">
        <f>[1]ДЕТИ!I44</f>
        <v>3100</v>
      </c>
      <c r="F11" s="256" t="s">
        <v>17</v>
      </c>
      <c r="G11" s="256">
        <f>[1]ДЕТИ!J44</f>
        <v>3200</v>
      </c>
      <c r="H11" s="256" t="s">
        <v>17</v>
      </c>
      <c r="I11" s="256">
        <f>[1]ДЕТИ!K44</f>
        <v>3500</v>
      </c>
      <c r="J11" s="230" t="s">
        <v>17</v>
      </c>
      <c r="K11" s="129"/>
      <c r="L11" s="130"/>
    </row>
    <row r="12" spans="1:13" ht="27" customHeight="1" x14ac:dyDescent="0.25">
      <c r="A12" s="257" t="s">
        <v>24</v>
      </c>
      <c r="B12" s="225">
        <f>'[1]комм. взр'!D54</f>
        <v>4200</v>
      </c>
      <c r="C12" s="226">
        <v>3700</v>
      </c>
      <c r="D12" s="224">
        <f t="shared" ref="D12:D16" si="0">B12-1000+B12</f>
        <v>7400</v>
      </c>
      <c r="E12" s="259">
        <f>[1]ДЕТИ!I45</f>
        <v>3400</v>
      </c>
      <c r="F12" s="226">
        <v>3100</v>
      </c>
      <c r="G12" s="220">
        <f>[1]ДЕТИ!J45</f>
        <v>3600</v>
      </c>
      <c r="H12" s="226">
        <v>3200</v>
      </c>
      <c r="I12" s="260">
        <f>[1]ДЕТИ!K45</f>
        <v>3800</v>
      </c>
      <c r="J12" s="227">
        <v>3500</v>
      </c>
      <c r="K12" s="129"/>
      <c r="L12" s="130"/>
    </row>
    <row r="13" spans="1:13" ht="27" customHeight="1" x14ac:dyDescent="0.25">
      <c r="A13" s="257" t="s">
        <v>60</v>
      </c>
      <c r="B13" s="225">
        <f>'[1]комм. взр'!D55</f>
        <v>5000</v>
      </c>
      <c r="C13" s="226">
        <v>3700</v>
      </c>
      <c r="D13" s="224">
        <f t="shared" si="0"/>
        <v>9000</v>
      </c>
      <c r="E13" s="259">
        <f>[1]ДЕТИ!I46</f>
        <v>4200</v>
      </c>
      <c r="F13" s="226">
        <v>3100</v>
      </c>
      <c r="G13" s="220">
        <f>[1]ДЕТИ!J46</f>
        <v>4400</v>
      </c>
      <c r="H13" s="226">
        <v>3200</v>
      </c>
      <c r="I13" s="260">
        <f>[1]ДЕТИ!K46</f>
        <v>4600</v>
      </c>
      <c r="J13" s="227">
        <v>3500</v>
      </c>
      <c r="K13" s="129"/>
      <c r="L13" s="130"/>
    </row>
    <row r="14" spans="1:13" ht="27" customHeight="1" x14ac:dyDescent="0.25">
      <c r="A14" s="252" t="s">
        <v>48</v>
      </c>
      <c r="B14" s="225">
        <f>'[1]комм. взр'!D56</f>
        <v>5400</v>
      </c>
      <c r="C14" s="226" t="s">
        <v>17</v>
      </c>
      <c r="D14" s="224">
        <f t="shared" si="0"/>
        <v>9800</v>
      </c>
      <c r="E14" s="259">
        <f>[1]ДЕТИ!I47</f>
        <v>4600</v>
      </c>
      <c r="F14" s="226" t="s">
        <v>17</v>
      </c>
      <c r="G14" s="220">
        <f>[1]ДЕТИ!J47</f>
        <v>4800</v>
      </c>
      <c r="H14" s="226" t="s">
        <v>17</v>
      </c>
      <c r="I14" s="260">
        <f>[1]ДЕТИ!K47</f>
        <v>5000</v>
      </c>
      <c r="J14" s="227" t="s">
        <v>17</v>
      </c>
      <c r="K14" s="129"/>
      <c r="L14" s="130"/>
    </row>
    <row r="15" spans="1:13" ht="27" customHeight="1" x14ac:dyDescent="0.25">
      <c r="A15" s="252" t="s">
        <v>61</v>
      </c>
      <c r="B15" s="225">
        <f>'[1]комм. взр'!D57</f>
        <v>6300</v>
      </c>
      <c r="C15" s="226">
        <v>3700</v>
      </c>
      <c r="D15" s="224">
        <f t="shared" si="0"/>
        <v>11600</v>
      </c>
      <c r="E15" s="259">
        <f>[1]ДЕТИ!I48</f>
        <v>5500</v>
      </c>
      <c r="F15" s="261">
        <v>3100</v>
      </c>
      <c r="G15" s="220">
        <f>[1]ДЕТИ!J48</f>
        <v>5700</v>
      </c>
      <c r="H15" s="223">
        <v>3200</v>
      </c>
      <c r="I15" s="260">
        <f>[1]ДЕТИ!K48</f>
        <v>5900</v>
      </c>
      <c r="J15" s="227">
        <v>3500</v>
      </c>
      <c r="K15" s="129"/>
      <c r="L15" s="130"/>
    </row>
    <row r="16" spans="1:13" ht="27" customHeight="1" x14ac:dyDescent="0.25">
      <c r="A16" s="252" t="s">
        <v>62</v>
      </c>
      <c r="B16" s="225">
        <f>'[1]комм. взр'!D58</f>
        <v>6900</v>
      </c>
      <c r="C16" s="226">
        <v>3700</v>
      </c>
      <c r="D16" s="230">
        <f t="shared" si="0"/>
        <v>12800</v>
      </c>
      <c r="E16" s="259">
        <f>[1]ДЕТИ!I49</f>
        <v>6200</v>
      </c>
      <c r="F16" s="261">
        <v>3100</v>
      </c>
      <c r="G16" s="220">
        <f>[1]ДЕТИ!J49</f>
        <v>6300</v>
      </c>
      <c r="H16" s="223">
        <v>3200</v>
      </c>
      <c r="I16" s="260">
        <f>[1]ДЕТИ!K49</f>
        <v>6500</v>
      </c>
      <c r="J16" s="227">
        <v>3500</v>
      </c>
      <c r="K16" s="129"/>
      <c r="L16" s="130"/>
    </row>
    <row r="17" spans="1:12" ht="27" customHeight="1" thickBot="1" x14ac:dyDescent="0.3">
      <c r="A17" s="262" t="s">
        <v>63</v>
      </c>
      <c r="B17" s="263">
        <f>'[1]комм. взр'!D60</f>
        <v>3700</v>
      </c>
      <c r="C17" s="235" t="s">
        <v>17</v>
      </c>
      <c r="D17" s="264" t="s">
        <v>17</v>
      </c>
      <c r="E17" s="265">
        <f>[1]ДЕТИ!I51</f>
        <v>2900</v>
      </c>
      <c r="F17" s="235" t="s">
        <v>17</v>
      </c>
      <c r="G17" s="266">
        <f>[1]ДЕТИ!J51</f>
        <v>3100</v>
      </c>
      <c r="H17" s="235" t="s">
        <v>17</v>
      </c>
      <c r="I17" s="267">
        <f>[1]ДЕТИ!K51</f>
        <v>3300</v>
      </c>
      <c r="J17" s="264" t="s">
        <v>17</v>
      </c>
      <c r="K17" s="129"/>
      <c r="L17" s="130"/>
    </row>
    <row r="18" spans="1:12" ht="15" customHeight="1" x14ac:dyDescent="0.25">
      <c r="A18" s="37" t="s">
        <v>64</v>
      </c>
      <c r="B18" s="199" t="s">
        <v>34</v>
      </c>
      <c r="C18" s="199"/>
      <c r="D18" s="199"/>
      <c r="E18" s="43"/>
      <c r="F18" s="43"/>
      <c r="G18" s="43"/>
      <c r="H18" s="43"/>
      <c r="I18" s="43"/>
      <c r="J18" s="43"/>
    </row>
    <row r="19" spans="1:12" ht="21.75" customHeight="1" x14ac:dyDescent="0.25">
      <c r="A19" s="42" t="s">
        <v>65</v>
      </c>
      <c r="B19" s="199"/>
      <c r="C19" s="199"/>
      <c r="D19" s="199"/>
    </row>
    <row r="20" spans="1:12" ht="31.5" customHeight="1" x14ac:dyDescent="0.25">
      <c r="A20" s="42" t="s">
        <v>36</v>
      </c>
      <c r="B20" s="199"/>
      <c r="C20" s="199"/>
      <c r="D20" s="199"/>
      <c r="E20" s="132"/>
      <c r="F20" s="132"/>
      <c r="G20" s="132"/>
      <c r="H20" s="132"/>
      <c r="I20" s="132"/>
      <c r="J20" s="132"/>
    </row>
    <row r="21" spans="1:12" x14ac:dyDescent="0.25">
      <c r="A21" s="42"/>
      <c r="B21" s="131"/>
      <c r="C21" s="131"/>
      <c r="D21" s="131"/>
      <c r="E21" s="132"/>
      <c r="F21" s="132"/>
      <c r="G21" s="132"/>
      <c r="H21" s="132"/>
      <c r="I21" s="132"/>
      <c r="J21" s="132"/>
    </row>
  </sheetData>
  <mergeCells count="13">
    <mergeCell ref="A1:J1"/>
    <mergeCell ref="A2:J2"/>
    <mergeCell ref="K7:L7"/>
    <mergeCell ref="B18:D20"/>
    <mergeCell ref="A3:J3"/>
    <mergeCell ref="A4:J4"/>
    <mergeCell ref="A5:J5"/>
    <mergeCell ref="A6:A8"/>
    <mergeCell ref="B6:J6"/>
    <mergeCell ref="B7:D7"/>
    <mergeCell ref="E7:F7"/>
    <mergeCell ref="G7:H7"/>
    <mergeCell ref="I7:J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C228-F333-4C49-B1AB-23D33CE3A158}">
  <sheetPr>
    <tabColor rgb="FFFFFF00"/>
    <pageSetUpPr fitToPage="1"/>
  </sheetPr>
  <dimension ref="A1:N19"/>
  <sheetViews>
    <sheetView zoomScaleNormal="100" workbookViewId="0">
      <selection activeCell="A5" sqref="A5:J5"/>
    </sheetView>
  </sheetViews>
  <sheetFormatPr defaultRowHeight="15" x14ac:dyDescent="0.25"/>
  <cols>
    <col min="1" max="1" width="77.7109375" style="2" customWidth="1"/>
    <col min="2" max="10" width="15.7109375" style="2" customWidth="1"/>
    <col min="11" max="11" width="11.7109375" style="2" customWidth="1"/>
    <col min="12" max="12" width="10.7109375" style="2" customWidth="1"/>
    <col min="13" max="16384" width="9.140625" style="2"/>
  </cols>
  <sheetData>
    <row r="1" spans="1:14" ht="16.5" customHeight="1" x14ac:dyDescent="0.2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1"/>
      <c r="L1" s="1"/>
    </row>
    <row r="2" spans="1:14" ht="16.5" customHeight="1" x14ac:dyDescent="0.25">
      <c r="A2" s="200" t="s">
        <v>66</v>
      </c>
      <c r="B2" s="200"/>
      <c r="C2" s="200"/>
      <c r="D2" s="200"/>
      <c r="E2" s="200"/>
      <c r="F2" s="200"/>
      <c r="G2" s="200"/>
      <c r="H2" s="200"/>
      <c r="I2" s="200"/>
      <c r="J2" s="200"/>
      <c r="K2" s="5"/>
      <c r="L2" s="5"/>
    </row>
    <row r="3" spans="1:14" ht="16.5" customHeight="1" x14ac:dyDescent="0.25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5"/>
      <c r="L3" s="5"/>
    </row>
    <row r="4" spans="1:14" ht="16.5" customHeight="1" x14ac:dyDescent="0.25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4"/>
      <c r="L4" s="4"/>
      <c r="M4" s="4"/>
    </row>
    <row r="5" spans="1:14" ht="15.75" thickBot="1" x14ac:dyDescent="0.3">
      <c r="A5" s="237" t="s">
        <v>75</v>
      </c>
      <c r="B5" s="237"/>
      <c r="C5" s="237"/>
      <c r="D5" s="237"/>
      <c r="E5" s="237"/>
      <c r="F5" s="237"/>
      <c r="G5" s="237"/>
      <c r="H5" s="237"/>
      <c r="I5" s="237"/>
      <c r="J5" s="237"/>
      <c r="K5" s="4"/>
      <c r="L5" s="4"/>
      <c r="M5" s="4"/>
    </row>
    <row r="6" spans="1:14" s="45" customFormat="1" thickBot="1" x14ac:dyDescent="0.25">
      <c r="A6" s="202" t="s">
        <v>4</v>
      </c>
      <c r="B6" s="203" t="s">
        <v>67</v>
      </c>
      <c r="C6" s="204"/>
      <c r="D6" s="204"/>
      <c r="E6" s="204"/>
      <c r="F6" s="204"/>
      <c r="G6" s="204"/>
      <c r="H6" s="204"/>
      <c r="I6" s="204"/>
      <c r="J6" s="205"/>
      <c r="K6" s="37"/>
      <c r="L6" s="37"/>
    </row>
    <row r="7" spans="1:14" s="45" customFormat="1" thickBot="1" x14ac:dyDescent="0.25">
      <c r="A7" s="206"/>
      <c r="B7" s="207" t="s">
        <v>57</v>
      </c>
      <c r="C7" s="208"/>
      <c r="D7" s="209"/>
      <c r="E7" s="209" t="s">
        <v>10</v>
      </c>
      <c r="F7" s="210"/>
      <c r="G7" s="210" t="s">
        <v>11</v>
      </c>
      <c r="H7" s="210"/>
      <c r="I7" s="210" t="s">
        <v>12</v>
      </c>
      <c r="J7" s="211"/>
      <c r="K7" s="198"/>
      <c r="L7" s="198"/>
    </row>
    <row r="8" spans="1:14" s="45" customFormat="1" ht="29.25" thickBot="1" x14ac:dyDescent="0.25">
      <c r="A8" s="206"/>
      <c r="B8" s="212" t="s">
        <v>13</v>
      </c>
      <c r="C8" s="213" t="s">
        <v>14</v>
      </c>
      <c r="D8" s="214" t="s">
        <v>15</v>
      </c>
      <c r="E8" s="215" t="s">
        <v>13</v>
      </c>
      <c r="F8" s="213" t="s">
        <v>14</v>
      </c>
      <c r="G8" s="213" t="s">
        <v>13</v>
      </c>
      <c r="H8" s="213" t="s">
        <v>14</v>
      </c>
      <c r="I8" s="213" t="s">
        <v>13</v>
      </c>
      <c r="J8" s="216" t="s">
        <v>14</v>
      </c>
      <c r="K8" s="128"/>
      <c r="L8" s="128"/>
    </row>
    <row r="9" spans="1:14" s="45" customFormat="1" ht="27" customHeight="1" x14ac:dyDescent="0.2">
      <c r="A9" s="217" t="s">
        <v>58</v>
      </c>
      <c r="B9" s="218">
        <f>'[1]комм. взр'!D62</f>
        <v>3600</v>
      </c>
      <c r="C9" s="219" t="s">
        <v>17</v>
      </c>
      <c r="D9" s="220" t="s">
        <v>17</v>
      </c>
      <c r="E9" s="219" t="s">
        <v>17</v>
      </c>
      <c r="F9" s="219" t="s">
        <v>17</v>
      </c>
      <c r="G9" s="219" t="s">
        <v>17</v>
      </c>
      <c r="H9" s="219" t="s">
        <v>17</v>
      </c>
      <c r="I9" s="219" t="s">
        <v>17</v>
      </c>
      <c r="J9" s="221" t="s">
        <v>17</v>
      </c>
      <c r="K9" s="128"/>
      <c r="L9" s="128"/>
    </row>
    <row r="10" spans="1:14" ht="27" customHeight="1" x14ac:dyDescent="0.25">
      <c r="A10" s="222" t="s">
        <v>68</v>
      </c>
      <c r="B10" s="218">
        <f>'[1]комм. взр'!D63</f>
        <v>3400</v>
      </c>
      <c r="C10" s="223">
        <v>3300</v>
      </c>
      <c r="D10" s="223">
        <f>B10-1000+B10</f>
        <v>5800</v>
      </c>
      <c r="E10" s="223">
        <f>[1]ДЕТИ!I54</f>
        <v>2800</v>
      </c>
      <c r="F10" s="223">
        <v>2700</v>
      </c>
      <c r="G10" s="223">
        <f>[1]ДЕТИ!J54</f>
        <v>3000</v>
      </c>
      <c r="H10" s="223">
        <v>2800</v>
      </c>
      <c r="I10" s="223">
        <f>[1]ДЕТИ!K54</f>
        <v>3100</v>
      </c>
      <c r="J10" s="224">
        <v>3000</v>
      </c>
      <c r="K10" s="133"/>
      <c r="L10" s="133"/>
      <c r="N10" s="134"/>
    </row>
    <row r="11" spans="1:14" ht="27" customHeight="1" x14ac:dyDescent="0.25">
      <c r="A11" s="222" t="s">
        <v>69</v>
      </c>
      <c r="B11" s="225">
        <f>'[1]комм. взр'!D65</f>
        <v>3600</v>
      </c>
      <c r="C11" s="226">
        <v>3300</v>
      </c>
      <c r="D11" s="223">
        <f t="shared" ref="D11" si="0">B11-1000+B11</f>
        <v>6200</v>
      </c>
      <c r="E11" s="226">
        <f>[1]ДЕТИ!I56</f>
        <v>3000</v>
      </c>
      <c r="F11" s="223">
        <v>2700</v>
      </c>
      <c r="G11" s="226">
        <f>[1]ДЕТИ!J56</f>
        <v>3200</v>
      </c>
      <c r="H11" s="226">
        <v>2800</v>
      </c>
      <c r="I11" s="226">
        <f>[1]ДЕТИ!K56</f>
        <v>3400</v>
      </c>
      <c r="J11" s="227">
        <v>3000</v>
      </c>
      <c r="K11" s="135"/>
      <c r="L11" s="136"/>
      <c r="N11" s="134"/>
    </row>
    <row r="12" spans="1:14" ht="27" customHeight="1" x14ac:dyDescent="0.25">
      <c r="A12" s="228" t="s">
        <v>70</v>
      </c>
      <c r="B12" s="225">
        <f>'[1]комм. взр'!D68</f>
        <v>3800</v>
      </c>
      <c r="C12" s="226">
        <v>3300</v>
      </c>
      <c r="D12" s="223">
        <f>B12-1000+B12</f>
        <v>6600</v>
      </c>
      <c r="E12" s="226">
        <f>[1]ДЕТИ!I59</f>
        <v>3300</v>
      </c>
      <c r="F12" s="223">
        <v>2700</v>
      </c>
      <c r="G12" s="226">
        <f>[1]ДЕТИ!J59</f>
        <v>3500</v>
      </c>
      <c r="H12" s="226">
        <v>2800</v>
      </c>
      <c r="I12" s="226">
        <f>[1]ДЕТИ!K59</f>
        <v>3700</v>
      </c>
      <c r="J12" s="227">
        <v>3000</v>
      </c>
      <c r="K12" s="135"/>
      <c r="L12" s="136"/>
      <c r="N12" s="134"/>
    </row>
    <row r="13" spans="1:14" ht="27" customHeight="1" x14ac:dyDescent="0.25">
      <c r="A13" s="229" t="s">
        <v>71</v>
      </c>
      <c r="B13" s="218">
        <f>'[1]комм. взр'!D64</f>
        <v>3300</v>
      </c>
      <c r="C13" s="220">
        <v>3300</v>
      </c>
      <c r="D13" s="220">
        <f>B13-1000+B13</f>
        <v>5600</v>
      </c>
      <c r="E13" s="220">
        <f>[1]ДЕТИ!I55</f>
        <v>2700</v>
      </c>
      <c r="F13" s="220">
        <v>2700</v>
      </c>
      <c r="G13" s="220">
        <f>[1]ДЕТИ!J55</f>
        <v>2800</v>
      </c>
      <c r="H13" s="220">
        <v>2800</v>
      </c>
      <c r="I13" s="220">
        <f>[1]ДЕТИ!K55</f>
        <v>3000</v>
      </c>
      <c r="J13" s="230">
        <v>3000</v>
      </c>
      <c r="K13" s="135"/>
      <c r="L13" s="136"/>
      <c r="N13" s="134"/>
    </row>
    <row r="14" spans="1:14" ht="27" customHeight="1" thickBot="1" x14ac:dyDescent="0.3">
      <c r="A14" s="231" t="s">
        <v>72</v>
      </c>
      <c r="B14" s="232">
        <f>'[1]комм. взр'!D66</f>
        <v>3400</v>
      </c>
      <c r="C14" s="233">
        <v>3300</v>
      </c>
      <c r="D14" s="234">
        <f t="shared" ref="D14" si="1">B14-1000+B14</f>
        <v>5800</v>
      </c>
      <c r="E14" s="235">
        <f>[1]ДЕТИ!I57</f>
        <v>2900</v>
      </c>
      <c r="F14" s="234">
        <v>2700</v>
      </c>
      <c r="G14" s="234">
        <f>[1]ДЕТИ!J57</f>
        <v>3100</v>
      </c>
      <c r="H14" s="234">
        <v>2800</v>
      </c>
      <c r="I14" s="234">
        <f>[1]ДЕТИ!K57</f>
        <v>3200</v>
      </c>
      <c r="J14" s="236">
        <v>3000</v>
      </c>
      <c r="K14" s="136"/>
      <c r="L14" s="136"/>
    </row>
    <row r="15" spans="1:14" ht="27" customHeight="1" x14ac:dyDescent="0.25">
      <c r="K15" s="135"/>
      <c r="L15" s="136"/>
      <c r="N15" s="134"/>
    </row>
    <row r="16" spans="1:14" ht="16.5" customHeight="1" x14ac:dyDescent="0.25">
      <c r="A16" s="5" t="s">
        <v>73</v>
      </c>
      <c r="C16" s="143" t="s">
        <v>34</v>
      </c>
      <c r="D16" s="143"/>
      <c r="E16" s="143"/>
    </row>
    <row r="17" spans="1:5" ht="16.5" customHeight="1" x14ac:dyDescent="0.25">
      <c r="A17" s="1" t="s">
        <v>74</v>
      </c>
      <c r="C17" s="143"/>
      <c r="D17" s="143"/>
      <c r="E17" s="143"/>
    </row>
    <row r="18" spans="1:5" ht="12.75" customHeight="1" x14ac:dyDescent="0.25">
      <c r="A18" s="1" t="s">
        <v>36</v>
      </c>
      <c r="C18" s="143"/>
      <c r="D18" s="143"/>
      <c r="E18" s="143"/>
    </row>
    <row r="19" spans="1:5" ht="15" customHeight="1" x14ac:dyDescent="0.25">
      <c r="A19" s="5"/>
      <c r="C19" s="143"/>
      <c r="D19" s="143"/>
      <c r="E19" s="143"/>
    </row>
  </sheetData>
  <mergeCells count="13">
    <mergeCell ref="A1:J1"/>
    <mergeCell ref="A2:J2"/>
    <mergeCell ref="K7:L7"/>
    <mergeCell ref="C16:E19"/>
    <mergeCell ref="A3:J3"/>
    <mergeCell ref="A4:J4"/>
    <mergeCell ref="A5:J5"/>
    <mergeCell ref="A6:A8"/>
    <mergeCell ref="B6:J6"/>
    <mergeCell ref="B7:D7"/>
    <mergeCell ref="E7:F7"/>
    <mergeCell ref="G7:H7"/>
    <mergeCell ref="I7:J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МАРФИНО</vt:lpstr>
      <vt:lpstr>ЗВГ</vt:lpstr>
      <vt:lpstr>СВС</vt:lpstr>
      <vt:lpstr>СЛОБОДКА</vt:lpstr>
      <vt:lpstr>ГОРКИ</vt:lpstr>
      <vt:lpstr>ПОДМОСКОВЬЕ</vt:lpstr>
      <vt:lpstr>БОРОВОЕ</vt:lpstr>
      <vt:lpstr>БОРОВОЕ!Область_печати</vt:lpstr>
      <vt:lpstr>ЗВГ!Область_печати</vt:lpstr>
      <vt:lpstr>МАРФИНО!Область_печати</vt:lpstr>
      <vt:lpstr>ПОДМОСКОВЬЕ!Область_печати</vt:lpstr>
      <vt:lpstr>СВС!Область_печати</vt:lpstr>
      <vt:lpstr>СЛОБОДКА!Область_печати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Кармакова Инна Сергеевна</dc:creator>
  <cp:lastModifiedBy>Кармакова Инна Сергеевна</cp:lastModifiedBy>
  <dcterms:created xsi:type="dcterms:W3CDTF">2025-10-24T11:24:55Z</dcterms:created>
  <dcterms:modified xsi:type="dcterms:W3CDTF">2026-06-26T12:00:21Z</dcterms:modified>
</cp:coreProperties>
</file>